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4875" windowHeight="1170"/>
  </bookViews>
  <sheets>
    <sheet name="СЛАЙД 1" sheetId="4" r:id="rId1"/>
  </sheets>
  <definedNames>
    <definedName name="_xlnm.Print_Titles" localSheetId="0">'СЛАЙД 1'!$6:$7</definedName>
    <definedName name="_xlnm.Print_Area" localSheetId="0">'СЛАЙД 1'!$A$1:$J$70</definedName>
  </definedNames>
  <calcPr calcId="162913"/>
</workbook>
</file>

<file path=xl/calcChain.xml><?xml version="1.0" encoding="utf-8"?>
<calcChain xmlns="http://schemas.openxmlformats.org/spreadsheetml/2006/main">
  <c r="J36" i="4" l="1"/>
  <c r="H41" i="4"/>
  <c r="I41" i="4"/>
  <c r="G41" i="4"/>
  <c r="H25" i="4"/>
  <c r="H55" i="4" l="1"/>
  <c r="G55" i="4"/>
  <c r="E68" i="4"/>
  <c r="I68" i="4"/>
  <c r="J68" i="4" s="1"/>
  <c r="B69" i="4"/>
  <c r="C69" i="4"/>
  <c r="D69" i="4"/>
  <c r="G69" i="4"/>
  <c r="H69" i="4"/>
  <c r="E69" i="4" l="1"/>
  <c r="I69" i="4"/>
  <c r="I50" i="4"/>
  <c r="D65" i="4"/>
  <c r="D66" i="4" s="1"/>
  <c r="J69" i="4" l="1"/>
  <c r="C13" i="4"/>
  <c r="F13" i="4"/>
  <c r="G13" i="4"/>
  <c r="H13" i="4"/>
  <c r="I13" i="4"/>
  <c r="J13" i="4"/>
  <c r="B13" i="4"/>
  <c r="C10" i="4"/>
  <c r="D10" i="4"/>
  <c r="F10" i="4"/>
  <c r="G10" i="4"/>
  <c r="H10" i="4"/>
  <c r="I10" i="4"/>
  <c r="J10" i="4"/>
  <c r="B10" i="4"/>
  <c r="F70" i="4" l="1"/>
  <c r="G65" i="4"/>
  <c r="G66" i="4" s="1"/>
  <c r="G37" i="4"/>
  <c r="B65" i="4"/>
  <c r="B66" i="4" s="1"/>
  <c r="G25" i="4"/>
  <c r="I51" i="4"/>
  <c r="J51" i="4" s="1"/>
  <c r="G52" i="4"/>
  <c r="H52" i="4"/>
  <c r="I43" i="4"/>
  <c r="D25" i="4"/>
  <c r="C25" i="4"/>
  <c r="B25" i="4"/>
  <c r="C29" i="4"/>
  <c r="B29" i="4"/>
  <c r="E28" i="4"/>
  <c r="E22" i="4"/>
  <c r="E25" i="4" l="1"/>
  <c r="I54" i="4" l="1"/>
  <c r="I55" i="4" s="1"/>
  <c r="I44" i="4"/>
  <c r="I46" i="4"/>
  <c r="I47" i="4"/>
  <c r="I48" i="4"/>
  <c r="I49" i="4"/>
  <c r="J50" i="4"/>
  <c r="I33" i="4" l="1"/>
  <c r="I35" i="4"/>
  <c r="I15" i="4" l="1"/>
  <c r="I16" i="4"/>
  <c r="C65" i="4"/>
  <c r="C66" i="4" s="1"/>
  <c r="B40" i="4"/>
  <c r="B41" i="4" s="1"/>
  <c r="E32" i="4"/>
  <c r="D13" i="4" l="1"/>
  <c r="J35" i="4"/>
  <c r="I65" i="4" l="1"/>
  <c r="H65" i="4"/>
  <c r="H66" i="4" s="1"/>
  <c r="G17" i="4" l="1"/>
  <c r="C40" i="4"/>
  <c r="C41" i="4" s="1"/>
  <c r="D27" i="4"/>
  <c r="E27" i="4" l="1"/>
  <c r="D29" i="4"/>
  <c r="E9" i="4"/>
  <c r="E10" i="4" s="1"/>
  <c r="E31" i="4"/>
  <c r="D40" i="4" l="1"/>
  <c r="D41" i="4" s="1"/>
  <c r="J49" i="4"/>
  <c r="I52" i="4"/>
  <c r="D60" i="4"/>
  <c r="E29" i="4" l="1"/>
  <c r="J34" i="4"/>
  <c r="I17" i="4"/>
  <c r="D37" i="4" l="1"/>
  <c r="C37" i="4"/>
  <c r="B37" i="4"/>
  <c r="I66" i="4"/>
  <c r="J23" i="4"/>
  <c r="J25" i="4" l="1"/>
  <c r="J57" i="4" l="1"/>
  <c r="J46" i="4"/>
  <c r="E40" i="4" l="1"/>
  <c r="H20" i="4"/>
  <c r="I20" i="4"/>
  <c r="G20" i="4"/>
  <c r="J20" i="4" l="1"/>
  <c r="J66" i="4"/>
  <c r="J64" i="4" s="1"/>
  <c r="E66" i="4"/>
  <c r="E64" i="4" l="1"/>
  <c r="J33" i="4" l="1"/>
  <c r="C58" i="4" l="1"/>
  <c r="D58" i="4"/>
  <c r="E58" i="4"/>
  <c r="B58" i="4"/>
  <c r="J54" i="4"/>
  <c r="J55" i="4" s="1"/>
  <c r="E39" i="4"/>
  <c r="E41" i="4" l="1"/>
  <c r="I37" i="4" l="1"/>
  <c r="J16" i="4" l="1"/>
  <c r="E61" i="4" l="1"/>
  <c r="C62" i="4"/>
  <c r="C70" i="4" s="1"/>
  <c r="D62" i="4"/>
  <c r="D70" i="4" s="1"/>
  <c r="B62" i="4"/>
  <c r="B70" i="4" s="1"/>
  <c r="G58" i="4"/>
  <c r="I58" i="4"/>
  <c r="I70" i="4" s="1"/>
  <c r="H58" i="4"/>
  <c r="G70" i="4" l="1"/>
  <c r="E70" i="4"/>
  <c r="J58" i="4"/>
  <c r="E62" i="4"/>
  <c r="J70" i="4" l="1"/>
  <c r="H17" i="4" l="1"/>
  <c r="J17" i="4" l="1"/>
  <c r="J48" i="4" l="1"/>
  <c r="H37" i="4" l="1"/>
  <c r="H70" i="4" s="1"/>
  <c r="E60" i="4"/>
  <c r="J37" i="4" l="1"/>
  <c r="E33" i="4" l="1"/>
  <c r="E34" i="4"/>
  <c r="E35" i="4"/>
  <c r="J65" i="4"/>
  <c r="E65" i="4"/>
  <c r="J47" i="4"/>
  <c r="J44" i="4"/>
  <c r="J45" i="4"/>
  <c r="J43" i="4"/>
  <c r="J19" i="4"/>
  <c r="J15" i="4"/>
  <c r="E12" i="4"/>
  <c r="E13" i="4" s="1"/>
  <c r="J52" i="4" l="1"/>
  <c r="E37" i="4" l="1"/>
</calcChain>
</file>

<file path=xl/sharedStrings.xml><?xml version="1.0" encoding="utf-8"?>
<sst xmlns="http://schemas.openxmlformats.org/spreadsheetml/2006/main" count="76" uniqueCount="71">
  <si>
    <t>Найменування організації (одержувача)</t>
  </si>
  <si>
    <t xml:space="preserve">Загальний фонд </t>
  </si>
  <si>
    <t>Спеціальний фонд</t>
  </si>
  <si>
    <t>Виконання бюджету, %</t>
  </si>
  <si>
    <t>РС СКП "Спецкомбінат ПКПО"</t>
  </si>
  <si>
    <t xml:space="preserve">Планові асигнування (з урахуванням змін), 
тис. грн </t>
  </si>
  <si>
    <t>ЗАГАЛЬНИЙ ОБСЯГ</t>
  </si>
  <si>
    <t>1213090- Видатки на поховання учасників бойових дій та осіб з інвалідністю внаслідок війни</t>
  </si>
  <si>
    <t>1216011 - Експлуатація та технічне обслуговування житлового фонду</t>
  </si>
  <si>
    <t>Разом по КПКВК 1216011</t>
  </si>
  <si>
    <t>1216012- Забезпечення діяльності з виробництва, транспортування, постачання теплової енергії</t>
  </si>
  <si>
    <t>Разом по КПКВК 1216012</t>
  </si>
  <si>
    <t>Разом по КПКВК 1216013</t>
  </si>
  <si>
    <t>1216014 -Забезпечення збору та вивезення сміття і відходів</t>
  </si>
  <si>
    <t>Разом по КПКВК 1216014</t>
  </si>
  <si>
    <t>1216030 - Організація благоустрою населених пунктів</t>
  </si>
  <si>
    <t>Разом по КПКВК 1216030</t>
  </si>
  <si>
    <t>1216090 - Інша діяльність у сфері житлово-комунального господарства</t>
  </si>
  <si>
    <t>Разом по КПКВК 1216090</t>
  </si>
  <si>
    <t>1217310 - Будівництво об"єктів житло-комунального господарства</t>
  </si>
  <si>
    <t>Разом по КПКВК 1217310</t>
  </si>
  <si>
    <t>1217350 - Розроблення схем планування та забудови територій (містобудівної документації)</t>
  </si>
  <si>
    <t>Разом по КПКВК 1217350</t>
  </si>
  <si>
    <t>1217640- Заходи з енергозбереження</t>
  </si>
  <si>
    <t>Разом по КПКВК 1217640</t>
  </si>
  <si>
    <t>1217693 - Інші заходи, повязані з економічною діяльнітю</t>
  </si>
  <si>
    <t>Разом по КПКВК 1217693</t>
  </si>
  <si>
    <t>1218330 - Інша діяльність у сфері екології та охорони природних ресурсів</t>
  </si>
  <si>
    <t>Разом по КПКВК 1218330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</si>
  <si>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Утримання апараху управління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</si>
  <si>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Поховання та кремація учасників бойових дій та інвалідів війни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</si>
  <si>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color indexed="8"/>
        <rFont val="Times New Roman"/>
        <family val="1"/>
        <charset val="204"/>
      </rPr>
      <t>ОБЛАШТУВАННЯ ДИТЯЧИХ ТА СПОРТИВНИХ МАЙДАНЧИКIВ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</si>
  <si>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Проведення конкурсу з реалізації проектів енергоефективних заходів у житлових будинках міста Києва, в яких створені ОСББ, а також у ЖБК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</si>
  <si>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</si>
  <si>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Спеціалізоване управління произсувних підземних робіт"
</t>
    </r>
    <r>
      <rPr>
        <i/>
        <sz val="13"/>
        <rFont val="Times New Roman"/>
        <family val="1"/>
        <charset val="204"/>
      </rPr>
      <t>Утримання гідротехнічних споруд</t>
    </r>
  </si>
  <si>
    <r>
      <t xml:space="preserve">ПАТ "АК "Київводоканал"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</si>
  <si>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</si>
  <si>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Поховання одиноких та громадян, осіб без певного місця проживання</t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</si>
  <si>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</si>
  <si>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"Дирекція з капітального будівництва та реконструкції "Київбудреконструція"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</si>
  <si>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ПрАТ "Київспецтранс"
</t>
    </r>
    <r>
      <rPr>
        <i/>
        <sz val="13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</si>
  <si>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"Київтеплоенерго"
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</si>
  <si>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r>
      <t xml:space="preserve">КП " Група впровадження проекту з енергозбереження в адміністративних і громадських будівлях м. Києва"
</t>
    </r>
    <r>
      <rPr>
        <i/>
        <sz val="13"/>
        <color indexed="8"/>
        <rFont val="Times New Roman"/>
        <family val="1"/>
        <charset val="204"/>
      </rPr>
      <t>Здійснення заходів з реалізації проектів енергозбереження, Аналіз та облік енергоспоживання в комплексі з відновленням модульних індивідуальних теплових пунктів, Енергетичні обстеження установ бюджетної сфери</t>
    </r>
  </si>
  <si>
    <r>
      <t xml:space="preserve">КП "Водно-інформаційний центр"
</t>
    </r>
    <r>
      <rPr>
        <i/>
        <sz val="13"/>
        <color indexed="8"/>
        <rFont val="Times New Roman"/>
        <family val="1"/>
        <charset val="204"/>
      </rPr>
      <t>Утримання музею води та капітальний ремонт будівель</t>
    </r>
  </si>
  <si>
    <t>1216013 -Забезпечення діяльності водопровідно-каналізаційного господарства</t>
  </si>
  <si>
    <r>
      <t xml:space="preserve">
</t>
    </r>
    <r>
      <rPr>
        <i/>
        <sz val="13"/>
        <color indexed="8"/>
        <rFont val="Times New Roman"/>
        <family val="1"/>
        <charset val="204"/>
      </rPr>
      <t>Обслуговування кредитної угоди НЕФКО</t>
    </r>
  </si>
  <si>
    <t>КП " Група впровадження проекту з енергозбереження в адміністративних і громадських будівлях м. Києва"</t>
  </si>
  <si>
    <r>
      <t xml:space="preserve">КП  з утримання та експлуатацІї житлового фонду спеціального призначення  "Спецжитлофонд"                             </t>
    </r>
    <r>
      <rPr>
        <i/>
        <sz val="13"/>
        <color indexed="8"/>
        <rFont val="Times New Roman"/>
        <family val="1"/>
        <charset val="204"/>
      </rPr>
      <t>перелік об'єктів визначено Програмою економічного та соціального розвитку міста Києва</t>
    </r>
  </si>
  <si>
    <t>1217330 - Будівництво інших об'єктів комунальної власності</t>
  </si>
  <si>
    <t>Разом по КПКВК 1217330</t>
  </si>
  <si>
    <r>
      <t xml:space="preserve">Департамент житлово-комунальної інфраструктури ВО КМР (КМДА)                                                             
</t>
    </r>
    <r>
      <rPr>
        <i/>
        <sz val="11"/>
        <color indexed="8"/>
        <rFont val="Times New Roman"/>
        <family val="1"/>
        <charset val="204"/>
      </rPr>
      <t>РОЗРОБЛЕННЯ ПЛАНУ УПРАВЛІННЯ ВІДХОДАМИ В МІСТІ КИЄВІ ДО 2030 РОКУ 
(</t>
    </r>
    <r>
      <rPr>
        <sz val="13"/>
        <color indexed="8"/>
        <rFont val="Times New Roman"/>
        <family val="1"/>
        <charset val="204"/>
      </rPr>
      <t xml:space="preserve">Розробка наукових робіт)                                                           
</t>
    </r>
  </si>
  <si>
    <r>
      <t xml:space="preserve">Департамент житлово-комунальної інфраструктури ВО КМР (КМДА)
</t>
    </r>
    <r>
      <rPr>
        <i/>
        <sz val="13"/>
        <color indexed="8"/>
        <rFont val="Times New Roman"/>
        <family val="1"/>
        <charset val="204"/>
      </rPr>
      <t>Відшкодування частини кредитів, отриманих ОСББ та ЖБК на впровадження енергоефективних заходів</t>
    </r>
  </si>
  <si>
    <t>у розрізі кодів програмної класифікації видатків:</t>
  </si>
  <si>
    <t>1210160 - Кервництво і управління у сфері житлово-комунальної інфраструктури у місті Києві</t>
  </si>
  <si>
    <r>
      <t xml:space="preserve">КП "КИЇВКОМУНСЕРВІС "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Проект "Приймільня ліків/використання медичних інструментів для утилізації"     </t>
    </r>
    <r>
      <rPr>
        <sz val="13"/>
        <color indexed="8"/>
        <rFont val="Times New Roman"/>
        <family val="1"/>
        <charset val="204"/>
      </rPr>
      <t xml:space="preserve">                  </t>
    </r>
  </si>
  <si>
    <r>
      <t xml:space="preserve">ПАТ "АК "Київводоканал"                                                </t>
    </r>
    <r>
      <rPr>
        <i/>
        <sz val="13"/>
        <color indexed="8"/>
        <rFont val="Times New Roman"/>
        <family val="1"/>
        <charset val="204"/>
      </rPr>
      <t>Капітальний ремонт головного міського каналізаційного колектора</t>
    </r>
  </si>
  <si>
    <r>
      <t xml:space="preserve">ПАТ "АК "Київводоканал"                                       </t>
    </r>
    <r>
      <rPr>
        <i/>
        <sz val="13"/>
        <color indexed="8"/>
        <rFont val="Times New Roman"/>
        <family val="1"/>
        <charset val="204"/>
      </rPr>
      <t>Реалізація громадського проєкту №1708 "Питні фонтанчики на вул. Політехнічній"</t>
    </r>
  </si>
  <si>
    <r>
      <t xml:space="preserve">Департамент житлово-комунальної інфраструктури ВО КМР (КМДА)                                                             
</t>
    </r>
    <r>
      <rPr>
        <i/>
        <sz val="13"/>
        <color indexed="8"/>
        <rFont val="Times New Roman"/>
        <family val="1"/>
        <charset val="204"/>
      </rPr>
      <t xml:space="preserve"> перелік об'єктів визначено Програмою економічного та соціального розвитку міста Києва  </t>
    </r>
    <r>
      <rPr>
        <sz val="13"/>
        <color indexed="8"/>
        <rFont val="Times New Roman"/>
        <family val="1"/>
        <charset val="204"/>
      </rPr>
      <t xml:space="preserve">                                                     
</t>
    </r>
  </si>
  <si>
    <r>
      <t xml:space="preserve">КП "ІНЖЕНЕРНИЙ ЦЕНТР"                                      </t>
    </r>
    <r>
      <rPr>
        <i/>
        <sz val="13"/>
        <color indexed="8"/>
        <rFont val="Times New Roman"/>
        <family val="1"/>
        <charset val="204"/>
      </rPr>
      <t xml:space="preserve">перелік об'єктів визначено Програмою економічного та соціального розвитку міста Києва </t>
    </r>
  </si>
  <si>
    <t>Разом по КПКВК 1210160</t>
  </si>
  <si>
    <t>Разом по КПКВК 1213090</t>
  </si>
  <si>
    <r>
      <t xml:space="preserve">КП " Київтеплоенерго"
</t>
    </r>
    <r>
      <rPr>
        <i/>
        <sz val="11"/>
        <color indexed="8"/>
        <rFont val="Times New Roman"/>
        <family val="1"/>
        <charset val="204"/>
      </rPr>
      <t>КАПIТАЛЬНИЙ РЕМОНТ ТЕПЛОВИХ МЕРЕЖ ТА ОБЛАДНАННЯ</t>
    </r>
  </si>
  <si>
    <r>
      <t xml:space="preserve">СВКП "Київводфонд"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Придбання водоочисного обладнання для забезпечення якісною питною водою мешканці </t>
    </r>
  </si>
  <si>
    <r>
      <t xml:space="preserve">Державний історико-меморіальний Лук'янівський заповідник
</t>
    </r>
    <r>
      <rPr>
        <i/>
        <sz val="13"/>
        <rFont val="Times New Roman"/>
        <family val="1"/>
        <charset val="204"/>
      </rPr>
      <t xml:space="preserve">Утримання міських кладовищ </t>
    </r>
  </si>
  <si>
    <r>
      <t xml:space="preserve">РС СКП "Спецкомбінат ПКПО"
</t>
    </r>
    <r>
      <rPr>
        <i/>
        <sz val="13"/>
        <rFont val="Times New Roman"/>
        <family val="1"/>
        <charset val="204"/>
      </rPr>
      <t>Утримання міських кладовищ та капітальний ремонт</t>
    </r>
  </si>
  <si>
    <r>
      <t xml:space="preserve">СВКП "Київводфонд"
</t>
    </r>
    <r>
      <rPr>
        <i/>
        <sz val="13"/>
        <rFont val="Times New Roman"/>
        <family val="1"/>
        <charset val="204"/>
      </rPr>
      <t>Утримання бюветних комплексів, фонтанів, громадських вбиралень та капітальний ремонт</t>
    </r>
  </si>
  <si>
    <r>
      <t xml:space="preserve">РС СКП "Київський крематорій"
</t>
    </r>
    <r>
      <rPr>
        <i/>
        <sz val="13"/>
        <rFont val="Times New Roman"/>
        <family val="1"/>
        <charset val="204"/>
      </rPr>
      <t>Утримання міського колумбарію та капітальний ремонт</t>
    </r>
  </si>
  <si>
    <r>
      <t xml:space="preserve">Департамент житлово-комунальної інфраструктури ВО КМР (КМДА)                                                         </t>
    </r>
    <r>
      <rPr>
        <i/>
        <sz val="13"/>
        <color indexed="8"/>
        <rFont val="Times New Roman"/>
        <family val="1"/>
        <charset val="204"/>
      </rPr>
      <t xml:space="preserve"> Проведення науково-дослідних робіт </t>
    </r>
    <r>
      <rPr>
        <sz val="13"/>
        <color indexed="8"/>
        <rFont val="Times New Roman"/>
        <family val="1"/>
        <charset val="204"/>
      </rPr>
      <t xml:space="preserve">                                                         
</t>
    </r>
  </si>
  <si>
    <t>Інформація 
Департаменту житлово-комунальної інфраструктури виконавчого органу Київської міської ради (Київської міської державної адміністрації) про виконання бюджету станом на 31.03.2021</t>
  </si>
  <si>
    <t>Профінансовано станом на 31.03.2021  
тис. грн</t>
  </si>
  <si>
    <t>Фактично 
освоено коштів
станом на 
31.03.2021
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</si>
</sst>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8"/>
      <name val="Calibri"/>
      <family val="2"/>
    </font>
    <font>
      <b/>
      <u/>
      <sz val="16"/>
      <color indexed="8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21C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4" fontId="1" fillId="0" borderId="1" xfId="0" applyNumberFormat="1" applyFont="1" applyFill="1" applyBorder="1"/>
    <xf numFmtId="4" fontId="4" fillId="0" borderId="1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4" fontId="9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0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0" fontId="4" fillId="0" borderId="0" xfId="0" applyFont="1"/>
    <xf numFmtId="0" fontId="4" fillId="0" borderId="1" xfId="0" applyFont="1" applyFill="1" applyBorder="1" applyAlignment="1">
      <alignment wrapText="1"/>
    </xf>
    <xf numFmtId="4" fontId="8" fillId="0" borderId="1" xfId="0" applyNumberFormat="1" applyFont="1" applyFill="1" applyBorder="1"/>
    <xf numFmtId="0" fontId="1" fillId="0" borderId="0" xfId="0" applyFont="1" applyFill="1" applyBorder="1" applyAlignment="1">
      <alignment wrapText="1"/>
    </xf>
    <xf numFmtId="4" fontId="1" fillId="0" borderId="0" xfId="0" applyNumberFormat="1" applyFont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4" fontId="9" fillId="0" borderId="0" xfId="0" applyNumberFormat="1" applyFont="1" applyFill="1" applyBorder="1"/>
    <xf numFmtId="0" fontId="15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" fontId="16" fillId="0" borderId="0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4" fontId="1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10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/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/>
    <xf numFmtId="0" fontId="7" fillId="0" borderId="0" xfId="0" applyFont="1" applyFill="1"/>
    <xf numFmtId="4" fontId="4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4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1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321CB"/>
      <color rgb="FF00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9"/>
  <sheetViews>
    <sheetView tabSelected="1" view="pageBreakPreview" zoomScale="85" zoomScaleNormal="85" zoomScaleSheetLayoutView="85" zoomScalePageLayoutView="62" workbookViewId="0">
      <selection activeCell="H7" sqref="H7"/>
    </sheetView>
  </sheetViews>
  <sheetFormatPr defaultRowHeight="16.5" x14ac:dyDescent="0.25"/>
  <cols>
    <col min="1" max="1" width="62.5703125" style="23" customWidth="1"/>
    <col min="2" max="2" width="18.7109375" style="6" customWidth="1"/>
    <col min="3" max="3" width="22.28515625" style="6" customWidth="1"/>
    <col min="4" max="4" width="19.85546875" style="6" customWidth="1"/>
    <col min="5" max="5" width="14.28515625" style="6" customWidth="1"/>
    <col min="6" max="6" width="0.5703125" style="6" hidden="1" customWidth="1"/>
    <col min="7" max="7" width="18.7109375" style="29" customWidth="1"/>
    <col min="8" max="8" width="19.85546875" style="29" customWidth="1"/>
    <col min="9" max="9" width="20.7109375" style="29" customWidth="1"/>
    <col min="10" max="10" width="14" style="29" customWidth="1"/>
    <col min="11" max="11" width="40.5703125" style="58" customWidth="1"/>
    <col min="12" max="12" width="13.7109375" style="5" bestFit="1" customWidth="1"/>
    <col min="13" max="13" width="9.140625" style="5"/>
    <col min="14" max="50" width="9.140625" style="6"/>
    <col min="51" max="16384" width="9.140625" style="1"/>
  </cols>
  <sheetData>
    <row r="1" spans="1:17" ht="84" customHeight="1" x14ac:dyDescent="0.3">
      <c r="A1" s="85" t="s">
        <v>68</v>
      </c>
      <c r="B1" s="86"/>
      <c r="C1" s="86"/>
      <c r="D1" s="86"/>
      <c r="E1" s="86"/>
      <c r="F1" s="86"/>
      <c r="G1" s="86"/>
      <c r="H1" s="86"/>
      <c r="I1" s="86"/>
      <c r="J1" s="86"/>
    </row>
    <row r="2" spans="1:17" ht="29.2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4"/>
    </row>
    <row r="3" spans="1:17" x14ac:dyDescent="0.25">
      <c r="A3" s="21"/>
      <c r="B3" s="22"/>
      <c r="C3" s="22"/>
      <c r="D3" s="22"/>
      <c r="E3" s="4"/>
      <c r="F3" s="4"/>
      <c r="G3" s="4"/>
      <c r="H3" s="4"/>
      <c r="I3" s="4"/>
      <c r="J3" s="4"/>
    </row>
    <row r="4" spans="1:17" x14ac:dyDescent="0.25">
      <c r="D4" s="1"/>
      <c r="G4" s="6" t="s">
        <v>52</v>
      </c>
    </row>
    <row r="5" spans="1:17" ht="7.5" customHeight="1" x14ac:dyDescent="0.25"/>
    <row r="6" spans="1:17" x14ac:dyDescent="0.25">
      <c r="A6" s="87" t="s">
        <v>0</v>
      </c>
      <c r="B6" s="88" t="s">
        <v>1</v>
      </c>
      <c r="C6" s="88"/>
      <c r="D6" s="88"/>
      <c r="E6" s="88"/>
      <c r="F6" s="53"/>
      <c r="G6" s="89" t="s">
        <v>2</v>
      </c>
      <c r="H6" s="89"/>
      <c r="I6" s="89"/>
      <c r="J6" s="89"/>
      <c r="K6" s="74"/>
    </row>
    <row r="7" spans="1:17" ht="91.5" customHeight="1" x14ac:dyDescent="0.25">
      <c r="A7" s="87"/>
      <c r="B7" s="52" t="s">
        <v>5</v>
      </c>
      <c r="C7" s="52" t="s">
        <v>69</v>
      </c>
      <c r="D7" s="52" t="s">
        <v>70</v>
      </c>
      <c r="E7" s="52" t="s">
        <v>3</v>
      </c>
      <c r="F7" s="52"/>
      <c r="G7" s="28" t="s">
        <v>5</v>
      </c>
      <c r="H7" s="28" t="s">
        <v>69</v>
      </c>
      <c r="I7" s="28" t="s">
        <v>70</v>
      </c>
      <c r="J7" s="57" t="s">
        <v>3</v>
      </c>
      <c r="K7" s="74"/>
    </row>
    <row r="8" spans="1:17" ht="23.25" customHeight="1" x14ac:dyDescent="0.25">
      <c r="A8" s="90" t="s">
        <v>53</v>
      </c>
      <c r="B8" s="91"/>
      <c r="C8" s="91"/>
      <c r="D8" s="91"/>
      <c r="E8" s="91"/>
      <c r="F8" s="91"/>
      <c r="G8" s="91"/>
      <c r="H8" s="91"/>
      <c r="I8" s="91"/>
      <c r="J8" s="92"/>
    </row>
    <row r="9" spans="1:17" s="17" customFormat="1" ht="60" customHeight="1" x14ac:dyDescent="0.25">
      <c r="A9" s="8" t="s">
        <v>29</v>
      </c>
      <c r="B9" s="7">
        <v>43409.52</v>
      </c>
      <c r="C9" s="2">
        <v>9204.23</v>
      </c>
      <c r="D9" s="2">
        <v>9057.2999999999993</v>
      </c>
      <c r="E9" s="2">
        <f>D9/B9*100</f>
        <v>20.864778048686095</v>
      </c>
      <c r="F9" s="2"/>
      <c r="G9" s="2">
        <v>2500</v>
      </c>
      <c r="H9" s="2">
        <v>0</v>
      </c>
      <c r="I9" s="2">
        <v>179.61</v>
      </c>
      <c r="J9" s="2">
        <v>0</v>
      </c>
      <c r="K9" s="59"/>
      <c r="L9" s="5"/>
      <c r="M9" s="5"/>
      <c r="N9" s="6"/>
      <c r="O9" s="6"/>
      <c r="P9" s="6"/>
      <c r="Q9" s="6"/>
    </row>
    <row r="10" spans="1:17" s="39" customFormat="1" ht="30.75" customHeight="1" x14ac:dyDescent="0.25">
      <c r="A10" s="13" t="s">
        <v>59</v>
      </c>
      <c r="B10" s="11">
        <f>B9</f>
        <v>43409.52</v>
      </c>
      <c r="C10" s="11">
        <f t="shared" ref="C10:J10" si="0">C9</f>
        <v>9204.23</v>
      </c>
      <c r="D10" s="11">
        <f t="shared" si="0"/>
        <v>9057.2999999999993</v>
      </c>
      <c r="E10" s="11">
        <f t="shared" si="0"/>
        <v>20.864778048686095</v>
      </c>
      <c r="F10" s="11">
        <f t="shared" si="0"/>
        <v>0</v>
      </c>
      <c r="G10" s="11">
        <f t="shared" si="0"/>
        <v>2500</v>
      </c>
      <c r="H10" s="11">
        <f t="shared" si="0"/>
        <v>0</v>
      </c>
      <c r="I10" s="11">
        <f t="shared" si="0"/>
        <v>179.61</v>
      </c>
      <c r="J10" s="11">
        <f t="shared" si="0"/>
        <v>0</v>
      </c>
      <c r="K10" s="60"/>
      <c r="L10" s="61"/>
      <c r="M10" s="61"/>
      <c r="N10" s="36"/>
      <c r="O10" s="36"/>
      <c r="P10" s="36"/>
      <c r="Q10" s="36"/>
    </row>
    <row r="11" spans="1:17" ht="21.75" customHeight="1" x14ac:dyDescent="0.25">
      <c r="A11" s="75" t="s">
        <v>7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7" s="17" customFormat="1" ht="69.75" customHeight="1" x14ac:dyDescent="0.25">
      <c r="A12" s="8" t="s">
        <v>30</v>
      </c>
      <c r="B12" s="2">
        <v>11175.1</v>
      </c>
      <c r="C12" s="2">
        <v>1213.74</v>
      </c>
      <c r="D12" s="2">
        <v>1213.74</v>
      </c>
      <c r="E12" s="2">
        <f>D12/B12*100</f>
        <v>10.861110862542617</v>
      </c>
      <c r="F12" s="2"/>
      <c r="G12" s="2"/>
      <c r="H12" s="2"/>
      <c r="I12" s="2"/>
      <c r="J12" s="2"/>
      <c r="K12" s="58"/>
      <c r="L12" s="5"/>
      <c r="M12" s="5"/>
      <c r="N12" s="6"/>
      <c r="O12" s="6"/>
      <c r="P12" s="6"/>
      <c r="Q12" s="6"/>
    </row>
    <row r="13" spans="1:17" s="17" customFormat="1" ht="25.5" customHeight="1" x14ac:dyDescent="0.25">
      <c r="A13" s="13" t="s">
        <v>60</v>
      </c>
      <c r="B13" s="2">
        <f>B12</f>
        <v>11175.1</v>
      </c>
      <c r="C13" s="2">
        <f t="shared" ref="C13:J13" si="1">C12</f>
        <v>1213.74</v>
      </c>
      <c r="D13" s="2">
        <f t="shared" si="1"/>
        <v>1213.74</v>
      </c>
      <c r="E13" s="2">
        <f t="shared" si="1"/>
        <v>10.861110862542617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58"/>
      <c r="L13" s="5"/>
      <c r="M13" s="5"/>
      <c r="N13" s="6"/>
      <c r="O13" s="6"/>
      <c r="P13" s="6"/>
      <c r="Q13" s="6"/>
    </row>
    <row r="14" spans="1:17" ht="21" customHeight="1" x14ac:dyDescent="0.25">
      <c r="A14" s="78" t="s">
        <v>8</v>
      </c>
      <c r="B14" s="79"/>
      <c r="C14" s="79"/>
      <c r="D14" s="79"/>
      <c r="E14" s="79"/>
      <c r="F14" s="79"/>
      <c r="G14" s="79"/>
      <c r="H14" s="79"/>
      <c r="I14" s="79"/>
      <c r="J14" s="80"/>
    </row>
    <row r="15" spans="1:17" s="17" customFormat="1" ht="69.75" customHeight="1" x14ac:dyDescent="0.25">
      <c r="A15" s="8" t="s">
        <v>31</v>
      </c>
      <c r="B15" s="2"/>
      <c r="C15" s="2"/>
      <c r="D15" s="2"/>
      <c r="E15" s="2"/>
      <c r="F15" s="2"/>
      <c r="G15" s="2">
        <v>1000</v>
      </c>
      <c r="H15" s="2">
        <v>0</v>
      </c>
      <c r="I15" s="2">
        <f t="shared" ref="I15:I16" si="2">H15</f>
        <v>0</v>
      </c>
      <c r="J15" s="2">
        <f t="shared" ref="J15:J17" si="3">I15/G15*100</f>
        <v>0</v>
      </c>
      <c r="K15" s="58"/>
      <c r="L15" s="5"/>
      <c r="M15" s="5"/>
      <c r="N15" s="6"/>
      <c r="O15" s="6"/>
      <c r="P15" s="6"/>
      <c r="Q15" s="6"/>
    </row>
    <row r="16" spans="1:17" s="17" customFormat="1" ht="91.5" customHeight="1" x14ac:dyDescent="0.25">
      <c r="A16" s="8" t="s">
        <v>32</v>
      </c>
      <c r="B16" s="2"/>
      <c r="C16" s="2"/>
      <c r="D16" s="2"/>
      <c r="E16" s="2"/>
      <c r="F16" s="2"/>
      <c r="G16" s="2">
        <v>100000</v>
      </c>
      <c r="H16" s="2">
        <v>0</v>
      </c>
      <c r="I16" s="2">
        <f t="shared" si="2"/>
        <v>0</v>
      </c>
      <c r="J16" s="2">
        <f t="shared" si="3"/>
        <v>0</v>
      </c>
      <c r="K16" s="58"/>
      <c r="L16" s="5"/>
      <c r="M16" s="5"/>
      <c r="N16" s="6"/>
      <c r="O16" s="6"/>
      <c r="P16" s="6"/>
      <c r="Q16" s="6"/>
    </row>
    <row r="17" spans="1:50" ht="26.25" customHeight="1" x14ac:dyDescent="0.25">
      <c r="A17" s="13" t="s">
        <v>9</v>
      </c>
      <c r="B17" s="14"/>
      <c r="C17" s="14"/>
      <c r="D17" s="14"/>
      <c r="E17" s="14"/>
      <c r="F17" s="14"/>
      <c r="G17" s="3">
        <f>SUM(G15:G16)</f>
        <v>101000</v>
      </c>
      <c r="H17" s="3">
        <f>SUM(H15:H16)</f>
        <v>0</v>
      </c>
      <c r="I17" s="3">
        <f>SUM(I15:I16)</f>
        <v>0</v>
      </c>
      <c r="J17" s="3">
        <f t="shared" si="3"/>
        <v>0</v>
      </c>
      <c r="K17" s="59"/>
    </row>
    <row r="18" spans="1:50" ht="23.25" customHeight="1" x14ac:dyDescent="0.25">
      <c r="A18" s="75" t="s">
        <v>10</v>
      </c>
      <c r="B18" s="76"/>
      <c r="C18" s="76"/>
      <c r="D18" s="76"/>
      <c r="E18" s="76"/>
      <c r="F18" s="76"/>
      <c r="G18" s="76"/>
      <c r="H18" s="76"/>
      <c r="I18" s="76"/>
      <c r="J18" s="77"/>
    </row>
    <row r="19" spans="1:50" s="18" customFormat="1" ht="41.25" customHeight="1" x14ac:dyDescent="0.25">
      <c r="A19" s="8" t="s">
        <v>61</v>
      </c>
      <c r="B19" s="2"/>
      <c r="C19" s="2"/>
      <c r="D19" s="2"/>
      <c r="E19" s="2"/>
      <c r="F19" s="2"/>
      <c r="G19" s="2">
        <v>226173</v>
      </c>
      <c r="H19" s="2">
        <v>0</v>
      </c>
      <c r="I19" s="2">
        <v>0</v>
      </c>
      <c r="J19" s="2">
        <f>I19/G19*100</f>
        <v>0</v>
      </c>
      <c r="K19" s="58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30" customHeight="1" x14ac:dyDescent="0.25">
      <c r="A20" s="13" t="s">
        <v>11</v>
      </c>
      <c r="B20" s="2"/>
      <c r="C20" s="2"/>
      <c r="D20" s="2"/>
      <c r="E20" s="2"/>
      <c r="F20" s="2"/>
      <c r="G20" s="3">
        <f>G19</f>
        <v>226173</v>
      </c>
      <c r="H20" s="3">
        <f t="shared" ref="H20:I20" si="4">H19</f>
        <v>0</v>
      </c>
      <c r="I20" s="3">
        <f t="shared" si="4"/>
        <v>0</v>
      </c>
      <c r="J20" s="3">
        <f>I20/G20*100</f>
        <v>0</v>
      </c>
      <c r="K20" s="59"/>
    </row>
    <row r="21" spans="1:50" ht="22.5" customHeight="1" x14ac:dyDescent="0.25">
      <c r="A21" s="75" t="s">
        <v>44</v>
      </c>
      <c r="B21" s="76"/>
      <c r="C21" s="76"/>
      <c r="D21" s="76"/>
      <c r="E21" s="76"/>
      <c r="F21" s="76"/>
      <c r="G21" s="76"/>
      <c r="H21" s="76"/>
      <c r="I21" s="76"/>
      <c r="J21" s="77"/>
    </row>
    <row r="22" spans="1:50" ht="62.25" customHeight="1" x14ac:dyDescent="0.25">
      <c r="A22" s="40" t="s">
        <v>67</v>
      </c>
      <c r="B22" s="7">
        <v>574</v>
      </c>
      <c r="C22" s="7">
        <v>0</v>
      </c>
      <c r="D22" s="7">
        <v>0</v>
      </c>
      <c r="E22" s="2">
        <f>D22/B22*1000</f>
        <v>0</v>
      </c>
      <c r="F22" s="2"/>
      <c r="G22" s="2">
        <v>0</v>
      </c>
      <c r="H22" s="2">
        <v>0</v>
      </c>
      <c r="I22" s="2">
        <v>0</v>
      </c>
      <c r="J22" s="2">
        <v>0</v>
      </c>
    </row>
    <row r="23" spans="1:50" s="19" customFormat="1" ht="54" customHeight="1" x14ac:dyDescent="0.25">
      <c r="A23" s="8" t="s">
        <v>55</v>
      </c>
      <c r="B23" s="7">
        <v>0</v>
      </c>
      <c r="C23" s="7">
        <v>0</v>
      </c>
      <c r="D23" s="7">
        <v>0</v>
      </c>
      <c r="E23" s="2">
        <v>0</v>
      </c>
      <c r="F23" s="2"/>
      <c r="G23" s="2">
        <v>4000</v>
      </c>
      <c r="H23" s="2">
        <v>0</v>
      </c>
      <c r="I23" s="2">
        <v>0</v>
      </c>
      <c r="J23" s="2">
        <f>I23/G23*100</f>
        <v>0</v>
      </c>
      <c r="K23" s="58"/>
      <c r="L23" s="5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17" customFormat="1" ht="57.75" customHeight="1" x14ac:dyDescent="0.25">
      <c r="A24" s="8" t="s">
        <v>62</v>
      </c>
      <c r="B24" s="7">
        <v>0</v>
      </c>
      <c r="C24" s="7">
        <v>0</v>
      </c>
      <c r="D24" s="7">
        <v>0</v>
      </c>
      <c r="E24" s="2">
        <v>0</v>
      </c>
      <c r="F24" s="2"/>
      <c r="G24" s="2">
        <v>2300</v>
      </c>
      <c r="H24" s="2">
        <v>0</v>
      </c>
      <c r="I24" s="2"/>
      <c r="J24" s="2"/>
      <c r="K24" s="58"/>
      <c r="L24" s="5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12" customFormat="1" ht="23.25" customHeight="1" x14ac:dyDescent="0.25">
      <c r="A25" s="13" t="s">
        <v>12</v>
      </c>
      <c r="B25" s="11">
        <f>B22</f>
        <v>574</v>
      </c>
      <c r="C25" s="11">
        <f>C22</f>
        <v>0</v>
      </c>
      <c r="D25" s="11">
        <f>D22</f>
        <v>0</v>
      </c>
      <c r="E25" s="2">
        <f t="shared" ref="E25" si="5">D25/B25*1000</f>
        <v>0</v>
      </c>
      <c r="F25" s="3"/>
      <c r="G25" s="3">
        <f>SUM(G22:G24)</f>
        <v>6300</v>
      </c>
      <c r="H25" s="3">
        <f>H24+H23+H22</f>
        <v>0</v>
      </c>
      <c r="I25" s="3">
        <v>0</v>
      </c>
      <c r="J25" s="2">
        <f>I25/G25*100</f>
        <v>0</v>
      </c>
      <c r="K25" s="60"/>
      <c r="L25" s="61"/>
      <c r="M25" s="61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ht="21.75" customHeight="1" x14ac:dyDescent="0.25">
      <c r="A26" s="81" t="s">
        <v>13</v>
      </c>
      <c r="B26" s="76"/>
      <c r="C26" s="76"/>
      <c r="D26" s="76"/>
      <c r="E26" s="76"/>
      <c r="F26" s="76"/>
      <c r="G26" s="76"/>
      <c r="H26" s="76"/>
      <c r="I26" s="76"/>
      <c r="J26" s="77"/>
    </row>
    <row r="27" spans="1:50" s="17" customFormat="1" ht="64.5" customHeight="1" x14ac:dyDescent="0.25">
      <c r="A27" s="27" t="s">
        <v>50</v>
      </c>
      <c r="B27" s="7">
        <v>1200</v>
      </c>
      <c r="C27" s="2">
        <v>0</v>
      </c>
      <c r="D27" s="2">
        <f>C27</f>
        <v>0</v>
      </c>
      <c r="E27" s="2">
        <f>D27/B27*100</f>
        <v>0</v>
      </c>
      <c r="F27" s="2"/>
      <c r="G27" s="2">
        <v>0</v>
      </c>
      <c r="H27" s="2">
        <v>0</v>
      </c>
      <c r="I27" s="2">
        <v>0</v>
      </c>
      <c r="J27" s="2">
        <v>0</v>
      </c>
      <c r="K27" s="58"/>
      <c r="L27" s="5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7" customFormat="1" ht="54" customHeight="1" x14ac:dyDescent="0.25">
      <c r="A28" s="8" t="s">
        <v>54</v>
      </c>
      <c r="B28" s="7">
        <v>160</v>
      </c>
      <c r="C28" s="2">
        <v>0</v>
      </c>
      <c r="D28" s="2">
        <v>0</v>
      </c>
      <c r="E28" s="2">
        <f t="shared" ref="E28" si="6">D28/B28*100</f>
        <v>0</v>
      </c>
      <c r="F28" s="2"/>
      <c r="G28" s="2">
        <v>0</v>
      </c>
      <c r="H28" s="2">
        <v>0</v>
      </c>
      <c r="I28" s="2">
        <v>0</v>
      </c>
      <c r="J28" s="2">
        <v>0</v>
      </c>
      <c r="K28" s="58"/>
      <c r="L28" s="5"/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21.75" customHeight="1" x14ac:dyDescent="0.25">
      <c r="A29" s="13" t="s">
        <v>14</v>
      </c>
      <c r="B29" s="3">
        <f>B27+B28</f>
        <v>1360</v>
      </c>
      <c r="C29" s="3">
        <f>C27+C28</f>
        <v>0</v>
      </c>
      <c r="D29" s="3">
        <f>D27+D28</f>
        <v>0</v>
      </c>
      <c r="E29" s="2">
        <f t="shared" ref="E29" si="7">D29/B29*100</f>
        <v>0</v>
      </c>
      <c r="F29" s="2"/>
      <c r="G29" s="3">
        <v>0</v>
      </c>
      <c r="H29" s="3">
        <v>0</v>
      </c>
      <c r="I29" s="3">
        <v>0</v>
      </c>
      <c r="J29" s="2">
        <v>0</v>
      </c>
      <c r="K29" s="59"/>
    </row>
    <row r="30" spans="1:50" ht="21" customHeight="1" x14ac:dyDescent="0.25">
      <c r="A30" s="75" t="s">
        <v>15</v>
      </c>
      <c r="B30" s="76"/>
      <c r="C30" s="76"/>
      <c r="D30" s="76"/>
      <c r="E30" s="76"/>
      <c r="F30" s="76"/>
      <c r="G30" s="76"/>
      <c r="H30" s="76"/>
      <c r="I30" s="76"/>
      <c r="J30" s="77"/>
      <c r="K30" s="59"/>
    </row>
    <row r="31" spans="1:50" s="6" customFormat="1" ht="53.25" customHeight="1" x14ac:dyDescent="0.25">
      <c r="A31" s="10" t="s">
        <v>63</v>
      </c>
      <c r="B31" s="34">
        <v>12820</v>
      </c>
      <c r="C31" s="25">
        <v>2860.41</v>
      </c>
      <c r="D31" s="25">
        <v>2860.41</v>
      </c>
      <c r="E31" s="25">
        <f>D31/B31*100</f>
        <v>22.312090483619343</v>
      </c>
      <c r="F31" s="2"/>
      <c r="G31" s="7">
        <v>0</v>
      </c>
      <c r="H31" s="2">
        <v>0</v>
      </c>
      <c r="I31" s="2">
        <v>0</v>
      </c>
      <c r="J31" s="2">
        <v>0</v>
      </c>
      <c r="K31" s="62"/>
      <c r="L31" s="5"/>
      <c r="M31" s="5"/>
    </row>
    <row r="32" spans="1:50" s="6" customFormat="1" ht="54.75" customHeight="1" x14ac:dyDescent="0.25">
      <c r="A32" s="10" t="s">
        <v>34</v>
      </c>
      <c r="B32" s="34">
        <v>46610</v>
      </c>
      <c r="C32" s="34">
        <v>9507.0400000000009</v>
      </c>
      <c r="D32" s="25">
        <v>9210.9</v>
      </c>
      <c r="E32" s="25">
        <f>D32/B32*100</f>
        <v>19.76163913323321</v>
      </c>
      <c r="F32" s="2"/>
      <c r="G32" s="7">
        <v>0</v>
      </c>
      <c r="H32" s="2">
        <v>0</v>
      </c>
      <c r="I32" s="2">
        <v>0</v>
      </c>
      <c r="J32" s="2">
        <v>0</v>
      </c>
      <c r="K32" s="62"/>
      <c r="L32" s="5"/>
      <c r="M32" s="5"/>
    </row>
    <row r="33" spans="1:50" s="6" customFormat="1" ht="43.5" customHeight="1" x14ac:dyDescent="0.25">
      <c r="A33" s="41" t="s">
        <v>64</v>
      </c>
      <c r="B33" s="34">
        <v>67113.8</v>
      </c>
      <c r="C33" s="25">
        <v>11485.83</v>
      </c>
      <c r="D33" s="25">
        <v>11485.82</v>
      </c>
      <c r="E33" s="25">
        <f t="shared" ref="E33" si="8">D33/B33*100</f>
        <v>17.113946759086804</v>
      </c>
      <c r="F33" s="30"/>
      <c r="G33" s="42">
        <v>3120.24</v>
      </c>
      <c r="H33" s="42">
        <v>0</v>
      </c>
      <c r="I33" s="42">
        <f>H33</f>
        <v>0</v>
      </c>
      <c r="J33" s="30">
        <f>I33/G33*100</f>
        <v>0</v>
      </c>
      <c r="K33" s="63"/>
      <c r="L33" s="5"/>
      <c r="M33" s="5"/>
    </row>
    <row r="34" spans="1:50" s="6" customFormat="1" ht="54" customHeight="1" x14ac:dyDescent="0.25">
      <c r="A34" s="10" t="s">
        <v>66</v>
      </c>
      <c r="B34" s="34">
        <v>5926</v>
      </c>
      <c r="C34" s="25">
        <v>994.87</v>
      </c>
      <c r="D34" s="25">
        <v>909.22</v>
      </c>
      <c r="E34" s="25">
        <f t="shared" ref="E34" si="9">D34/B34*100</f>
        <v>15.342895713803578</v>
      </c>
      <c r="F34" s="2"/>
      <c r="G34" s="7">
        <v>20300</v>
      </c>
      <c r="H34" s="7">
        <v>0</v>
      </c>
      <c r="I34" s="7">
        <v>0</v>
      </c>
      <c r="J34" s="2">
        <f>I34/G34*100</f>
        <v>0</v>
      </c>
      <c r="K34" s="62"/>
      <c r="L34" s="5"/>
      <c r="M34" s="5"/>
    </row>
    <row r="35" spans="1:50" s="6" customFormat="1" ht="59.25" customHeight="1" x14ac:dyDescent="0.25">
      <c r="A35" s="41" t="s">
        <v>65</v>
      </c>
      <c r="B35" s="34">
        <v>55693</v>
      </c>
      <c r="C35" s="25">
        <v>8406.11</v>
      </c>
      <c r="D35" s="25">
        <v>7238.26</v>
      </c>
      <c r="E35" s="25">
        <f>D35/B35*100</f>
        <v>12.99671412924425</v>
      </c>
      <c r="F35" s="32"/>
      <c r="G35" s="31">
        <v>6000</v>
      </c>
      <c r="H35" s="31">
        <v>0</v>
      </c>
      <c r="I35" s="31">
        <f>H35</f>
        <v>0</v>
      </c>
      <c r="J35" s="32">
        <f>I35/G35*100</f>
        <v>0</v>
      </c>
      <c r="K35" s="63"/>
      <c r="L35" s="5"/>
      <c r="M35" s="5"/>
    </row>
    <row r="36" spans="1:50" ht="51.75" customHeight="1" x14ac:dyDescent="0.25">
      <c r="A36" s="8" t="s">
        <v>56</v>
      </c>
      <c r="B36" s="25">
        <v>0</v>
      </c>
      <c r="C36" s="25">
        <v>0</v>
      </c>
      <c r="D36" s="25">
        <v>0</v>
      </c>
      <c r="E36" s="25">
        <v>0</v>
      </c>
      <c r="F36" s="2"/>
      <c r="G36" s="7">
        <v>327</v>
      </c>
      <c r="H36" s="7">
        <v>0</v>
      </c>
      <c r="I36" s="7">
        <v>0</v>
      </c>
      <c r="J36" s="32">
        <f>I36/G36*100</f>
        <v>0</v>
      </c>
      <c r="K36" s="62"/>
    </row>
    <row r="37" spans="1:50" s="16" customFormat="1" ht="26.25" customHeight="1" x14ac:dyDescent="0.25">
      <c r="A37" s="33" t="s">
        <v>16</v>
      </c>
      <c r="B37" s="35">
        <f>SUM(B31:B35)</f>
        <v>188162.8</v>
      </c>
      <c r="C37" s="35">
        <f>SUM(C31:C35)</f>
        <v>33254.259999999995</v>
      </c>
      <c r="D37" s="35">
        <f>SUM(D31:D35)</f>
        <v>31704.61</v>
      </c>
      <c r="E37" s="35">
        <f t="shared" ref="E37:E40" si="10">D37/B37*100</f>
        <v>16.849563250546868</v>
      </c>
      <c r="F37" s="3"/>
      <c r="G37" s="3">
        <f>SUM(G31:G36)</f>
        <v>29747.239999999998</v>
      </c>
      <c r="H37" s="3">
        <f>SUM(H31:H35)</f>
        <v>0</v>
      </c>
      <c r="I37" s="3">
        <f>SUM(I31:I35)</f>
        <v>0</v>
      </c>
      <c r="J37" s="3">
        <f>I37/G37*100</f>
        <v>0</v>
      </c>
      <c r="K37" s="59"/>
      <c r="L37" s="4"/>
      <c r="M37" s="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ht="26.25" customHeight="1" x14ac:dyDescent="0.25">
      <c r="A38" s="75" t="s">
        <v>17</v>
      </c>
      <c r="B38" s="76"/>
      <c r="C38" s="76"/>
      <c r="D38" s="76"/>
      <c r="E38" s="76"/>
      <c r="F38" s="76"/>
      <c r="G38" s="76"/>
      <c r="H38" s="76"/>
      <c r="I38" s="76"/>
      <c r="J38" s="77"/>
    </row>
    <row r="39" spans="1:50" s="17" customFormat="1" ht="26.25" customHeight="1" x14ac:dyDescent="0.25">
      <c r="A39" s="10" t="s">
        <v>4</v>
      </c>
      <c r="B39" s="7">
        <v>8644</v>
      </c>
      <c r="C39" s="43">
        <v>372.04</v>
      </c>
      <c r="D39" s="43">
        <v>298.38</v>
      </c>
      <c r="E39" s="44">
        <f t="shared" si="10"/>
        <v>3.4518741323461359</v>
      </c>
      <c r="F39" s="44"/>
      <c r="G39" s="2">
        <v>0</v>
      </c>
      <c r="H39" s="2">
        <v>0</v>
      </c>
      <c r="I39" s="2">
        <v>0</v>
      </c>
      <c r="J39" s="2">
        <v>0</v>
      </c>
      <c r="K39" s="58"/>
      <c r="L39" s="5"/>
      <c r="M39" s="5"/>
      <c r="N39" s="6"/>
      <c r="O39" s="6"/>
      <c r="P39" s="6"/>
      <c r="Q39" s="6"/>
    </row>
    <row r="40" spans="1:50" s="37" customFormat="1" ht="36" customHeight="1" x14ac:dyDescent="0.25">
      <c r="A40" s="45" t="s">
        <v>37</v>
      </c>
      <c r="B40" s="7">
        <f t="shared" ref="B40:D41" si="11">B39</f>
        <v>8644</v>
      </c>
      <c r="C40" s="43">
        <f t="shared" si="11"/>
        <v>372.04</v>
      </c>
      <c r="D40" s="43">
        <f t="shared" si="11"/>
        <v>298.38</v>
      </c>
      <c r="E40" s="44">
        <f t="shared" si="10"/>
        <v>3.4518741323461359</v>
      </c>
      <c r="F40" s="44"/>
      <c r="G40" s="9">
        <v>0</v>
      </c>
      <c r="H40" s="9">
        <v>0</v>
      </c>
      <c r="I40" s="9">
        <v>0</v>
      </c>
      <c r="J40" s="9">
        <v>0</v>
      </c>
      <c r="K40" s="64"/>
      <c r="L40" s="65"/>
      <c r="M40" s="65"/>
      <c r="N40" s="55"/>
      <c r="O40" s="55"/>
      <c r="P40" s="55"/>
      <c r="Q40" s="55"/>
    </row>
    <row r="41" spans="1:50" s="17" customFormat="1" ht="26.25" customHeight="1" x14ac:dyDescent="0.25">
      <c r="A41" s="13" t="s">
        <v>18</v>
      </c>
      <c r="B41" s="3">
        <f t="shared" si="11"/>
        <v>8644</v>
      </c>
      <c r="C41" s="3">
        <f t="shared" si="11"/>
        <v>372.04</v>
      </c>
      <c r="D41" s="3">
        <f t="shared" si="11"/>
        <v>298.38</v>
      </c>
      <c r="E41" s="3">
        <f t="shared" ref="E41" si="12">D41/B41*100</f>
        <v>3.4518741323461359</v>
      </c>
      <c r="F41" s="3"/>
      <c r="G41" s="3">
        <f>G40</f>
        <v>0</v>
      </c>
      <c r="H41" s="3">
        <f t="shared" ref="H41:I41" si="13">H40</f>
        <v>0</v>
      </c>
      <c r="I41" s="3">
        <f t="shared" si="13"/>
        <v>0</v>
      </c>
      <c r="J41" s="3">
        <v>0</v>
      </c>
      <c r="K41" s="58"/>
      <c r="L41" s="5"/>
      <c r="M41" s="5"/>
      <c r="N41" s="6"/>
      <c r="O41" s="6"/>
      <c r="P41" s="6"/>
      <c r="Q41" s="6"/>
    </row>
    <row r="42" spans="1:50" ht="23.25" customHeight="1" x14ac:dyDescent="0.25">
      <c r="A42" s="75" t="s">
        <v>19</v>
      </c>
      <c r="B42" s="76"/>
      <c r="C42" s="76"/>
      <c r="D42" s="76"/>
      <c r="E42" s="76"/>
      <c r="F42" s="76"/>
      <c r="G42" s="76"/>
      <c r="H42" s="76"/>
      <c r="I42" s="76"/>
      <c r="J42" s="77"/>
    </row>
    <row r="43" spans="1:50" s="17" customFormat="1" ht="66" customHeight="1" x14ac:dyDescent="0.25">
      <c r="A43" s="10" t="s">
        <v>39</v>
      </c>
      <c r="B43" s="2"/>
      <c r="C43" s="2"/>
      <c r="D43" s="2"/>
      <c r="E43" s="46"/>
      <c r="F43" s="46"/>
      <c r="G43" s="7">
        <v>96450</v>
      </c>
      <c r="H43" s="7">
        <v>0</v>
      </c>
      <c r="I43" s="7">
        <f>H43</f>
        <v>0</v>
      </c>
      <c r="J43" s="2">
        <f>I43/G43*100</f>
        <v>0</v>
      </c>
      <c r="K43" s="66"/>
      <c r="L43" s="5"/>
      <c r="M43" s="5"/>
      <c r="N43" s="6"/>
      <c r="O43" s="6"/>
      <c r="P43" s="6"/>
      <c r="Q43" s="6"/>
    </row>
    <row r="44" spans="1:50" s="17" customFormat="1" ht="69.75" customHeight="1" x14ac:dyDescent="0.25">
      <c r="A44" s="10" t="s">
        <v>33</v>
      </c>
      <c r="B44" s="2"/>
      <c r="C44" s="2"/>
      <c r="D44" s="2"/>
      <c r="E44" s="2"/>
      <c r="F44" s="2"/>
      <c r="G44" s="7">
        <v>21000</v>
      </c>
      <c r="H44" s="7">
        <v>0</v>
      </c>
      <c r="I44" s="7">
        <f t="shared" ref="I44:I51" si="14">H44</f>
        <v>0</v>
      </c>
      <c r="J44" s="2">
        <f t="shared" ref="J44:J66" si="15">I44/G44*100</f>
        <v>0</v>
      </c>
      <c r="K44" s="58"/>
      <c r="L44" s="5"/>
      <c r="M44" s="5"/>
      <c r="N44" s="6"/>
      <c r="O44" s="6"/>
      <c r="P44" s="6"/>
      <c r="Q44" s="6"/>
    </row>
    <row r="45" spans="1:50" s="17" customFormat="1" ht="51" customHeight="1" x14ac:dyDescent="0.25">
      <c r="A45" s="10" t="s">
        <v>35</v>
      </c>
      <c r="B45" s="2"/>
      <c r="C45" s="2"/>
      <c r="D45" s="2"/>
      <c r="E45" s="2"/>
      <c r="F45" s="2"/>
      <c r="G45" s="7">
        <v>65338.1</v>
      </c>
      <c r="H45" s="2">
        <v>0</v>
      </c>
      <c r="I45" s="7">
        <v>0</v>
      </c>
      <c r="J45" s="2">
        <f t="shared" si="15"/>
        <v>0</v>
      </c>
      <c r="K45" s="58"/>
      <c r="L45" s="5"/>
      <c r="M45" s="5"/>
      <c r="N45" s="6"/>
      <c r="O45" s="6"/>
      <c r="P45" s="6"/>
      <c r="Q45" s="6"/>
    </row>
    <row r="46" spans="1:50" s="17" customFormat="1" ht="53.25" customHeight="1" x14ac:dyDescent="0.25">
      <c r="A46" s="10" t="s">
        <v>40</v>
      </c>
      <c r="B46" s="2"/>
      <c r="C46" s="2"/>
      <c r="D46" s="2"/>
      <c r="E46" s="2"/>
      <c r="F46" s="2"/>
      <c r="G46" s="7">
        <v>11500</v>
      </c>
      <c r="H46" s="2">
        <v>0</v>
      </c>
      <c r="I46" s="7">
        <f t="shared" si="14"/>
        <v>0</v>
      </c>
      <c r="J46" s="2">
        <f t="shared" si="15"/>
        <v>0</v>
      </c>
      <c r="K46" s="58"/>
      <c r="L46" s="5"/>
      <c r="M46" s="5"/>
      <c r="N46" s="6"/>
      <c r="O46" s="6"/>
      <c r="P46" s="6"/>
      <c r="Q46" s="6"/>
    </row>
    <row r="47" spans="1:50" s="17" customFormat="1" ht="53.25" customHeight="1" x14ac:dyDescent="0.25">
      <c r="A47" s="10" t="s">
        <v>36</v>
      </c>
      <c r="B47" s="2"/>
      <c r="C47" s="2"/>
      <c r="D47" s="2"/>
      <c r="E47" s="2"/>
      <c r="F47" s="2"/>
      <c r="G47" s="7">
        <v>750</v>
      </c>
      <c r="H47" s="7">
        <v>0</v>
      </c>
      <c r="I47" s="7">
        <f t="shared" si="14"/>
        <v>0</v>
      </c>
      <c r="J47" s="2">
        <f t="shared" si="15"/>
        <v>0</v>
      </c>
      <c r="K47" s="58"/>
      <c r="L47" s="5"/>
      <c r="M47" s="5"/>
      <c r="N47" s="6"/>
      <c r="O47" s="6"/>
      <c r="P47" s="6"/>
      <c r="Q47" s="6"/>
    </row>
    <row r="48" spans="1:50" s="17" customFormat="1" ht="54" customHeight="1" x14ac:dyDescent="0.25">
      <c r="A48" s="8" t="s">
        <v>41</v>
      </c>
      <c r="B48" s="2"/>
      <c r="C48" s="2"/>
      <c r="D48" s="2"/>
      <c r="E48" s="2"/>
      <c r="F48" s="2"/>
      <c r="G48" s="7">
        <v>214031.2</v>
      </c>
      <c r="H48" s="2">
        <v>0</v>
      </c>
      <c r="I48" s="7">
        <f t="shared" si="14"/>
        <v>0</v>
      </c>
      <c r="J48" s="2">
        <f t="shared" si="15"/>
        <v>0</v>
      </c>
      <c r="K48" s="58"/>
      <c r="L48" s="5"/>
      <c r="M48" s="5"/>
      <c r="N48" s="6"/>
      <c r="O48" s="6"/>
      <c r="P48" s="6"/>
      <c r="Q48" s="6"/>
    </row>
    <row r="49" spans="1:50" s="17" customFormat="1" ht="67.5" customHeight="1" x14ac:dyDescent="0.25">
      <c r="A49" s="8" t="s">
        <v>47</v>
      </c>
      <c r="B49" s="2"/>
      <c r="C49" s="2"/>
      <c r="D49" s="2"/>
      <c r="E49" s="2"/>
      <c r="F49" s="2"/>
      <c r="G49" s="7">
        <v>20000</v>
      </c>
      <c r="H49" s="2">
        <v>0</v>
      </c>
      <c r="I49" s="7">
        <f t="shared" si="14"/>
        <v>0</v>
      </c>
      <c r="J49" s="2">
        <f t="shared" si="15"/>
        <v>0</v>
      </c>
      <c r="K49" s="58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s="17" customFormat="1" ht="71.25" customHeight="1" x14ac:dyDescent="0.25">
      <c r="A50" s="27" t="s">
        <v>57</v>
      </c>
      <c r="B50" s="2"/>
      <c r="C50" s="2"/>
      <c r="D50" s="2"/>
      <c r="E50" s="2"/>
      <c r="F50" s="2"/>
      <c r="G50" s="7">
        <v>5261.9</v>
      </c>
      <c r="H50" s="2">
        <v>0</v>
      </c>
      <c r="I50" s="7">
        <f>H50</f>
        <v>0</v>
      </c>
      <c r="J50" s="2">
        <f t="shared" ref="J50:J51" si="16">I50/G50*100</f>
        <v>0</v>
      </c>
      <c r="K50" s="58"/>
      <c r="L50" s="5"/>
      <c r="M50" s="5"/>
      <c r="N50" s="6"/>
      <c r="O50" s="6"/>
      <c r="P50" s="6"/>
      <c r="Q50" s="6"/>
    </row>
    <row r="51" spans="1:50" s="17" customFormat="1" ht="56.25" customHeight="1" x14ac:dyDescent="0.25">
      <c r="A51" s="27" t="s">
        <v>58</v>
      </c>
      <c r="B51" s="2"/>
      <c r="C51" s="2"/>
      <c r="D51" s="2"/>
      <c r="E51" s="2"/>
      <c r="F51" s="2"/>
      <c r="G51" s="7">
        <v>1200</v>
      </c>
      <c r="H51" s="2">
        <v>0</v>
      </c>
      <c r="I51" s="7">
        <f t="shared" si="14"/>
        <v>0</v>
      </c>
      <c r="J51" s="2">
        <f t="shared" si="16"/>
        <v>0</v>
      </c>
      <c r="K51" s="58"/>
      <c r="L51" s="5"/>
      <c r="M51" s="5"/>
      <c r="N51" s="6"/>
      <c r="O51" s="6"/>
      <c r="P51" s="6"/>
      <c r="Q51" s="6"/>
    </row>
    <row r="52" spans="1:50" ht="25.5" customHeight="1" x14ac:dyDescent="0.25">
      <c r="A52" s="13" t="s">
        <v>20</v>
      </c>
      <c r="B52" s="3"/>
      <c r="C52" s="3"/>
      <c r="D52" s="3"/>
      <c r="E52" s="3"/>
      <c r="F52" s="3"/>
      <c r="G52" s="3">
        <f>SUM(G43:G51)</f>
        <v>435531.20000000007</v>
      </c>
      <c r="H52" s="3">
        <f>SUM(H43:H51)</f>
        <v>0</v>
      </c>
      <c r="I52" s="3">
        <f>SUM(I43:I51)</f>
        <v>0</v>
      </c>
      <c r="J52" s="2">
        <f t="shared" si="15"/>
        <v>0</v>
      </c>
      <c r="K52" s="59"/>
      <c r="L52" s="4"/>
    </row>
    <row r="53" spans="1:50" ht="25.5" customHeight="1" x14ac:dyDescent="0.25">
      <c r="A53" s="82" t="s">
        <v>48</v>
      </c>
      <c r="B53" s="83"/>
      <c r="C53" s="83"/>
      <c r="D53" s="83"/>
      <c r="E53" s="83"/>
      <c r="F53" s="83"/>
      <c r="G53" s="83"/>
      <c r="H53" s="83"/>
      <c r="I53" s="83"/>
      <c r="J53" s="84"/>
      <c r="K53" s="59"/>
    </row>
    <row r="54" spans="1:50" s="17" customFormat="1" ht="66" customHeight="1" x14ac:dyDescent="0.25">
      <c r="A54" s="10" t="s">
        <v>39</v>
      </c>
      <c r="B54" s="26"/>
      <c r="C54" s="26"/>
      <c r="D54" s="26"/>
      <c r="E54" s="26"/>
      <c r="F54" s="26"/>
      <c r="G54" s="2">
        <v>4300</v>
      </c>
      <c r="H54" s="2">
        <v>0</v>
      </c>
      <c r="I54" s="2">
        <f>H54</f>
        <v>0</v>
      </c>
      <c r="J54" s="2">
        <f t="shared" si="15"/>
        <v>0</v>
      </c>
      <c r="K54" s="58"/>
      <c r="L54" s="5"/>
      <c r="M54" s="5"/>
      <c r="N54" s="6"/>
      <c r="O54" s="6"/>
      <c r="P54" s="6"/>
      <c r="Q54" s="6"/>
    </row>
    <row r="55" spans="1:50" ht="25.5" customHeight="1" x14ac:dyDescent="0.25">
      <c r="A55" s="13" t="s">
        <v>49</v>
      </c>
      <c r="B55" s="3"/>
      <c r="C55" s="3"/>
      <c r="D55" s="3"/>
      <c r="E55" s="3"/>
      <c r="F55" s="3"/>
      <c r="G55" s="3">
        <f>G54</f>
        <v>4300</v>
      </c>
      <c r="H55" s="3">
        <f t="shared" ref="H55:J55" si="17">H54</f>
        <v>0</v>
      </c>
      <c r="I55" s="3">
        <f t="shared" si="17"/>
        <v>0</v>
      </c>
      <c r="J55" s="3">
        <f t="shared" si="17"/>
        <v>0</v>
      </c>
      <c r="K55" s="59"/>
    </row>
    <row r="56" spans="1:50" ht="25.5" customHeight="1" x14ac:dyDescent="0.25">
      <c r="A56" s="75" t="s">
        <v>21</v>
      </c>
      <c r="B56" s="76"/>
      <c r="C56" s="76"/>
      <c r="D56" s="76"/>
      <c r="E56" s="76"/>
      <c r="F56" s="76"/>
      <c r="G56" s="76"/>
      <c r="H56" s="76"/>
      <c r="I56" s="76"/>
      <c r="J56" s="77"/>
    </row>
    <row r="57" spans="1:50" s="17" customFormat="1" ht="72" customHeight="1" x14ac:dyDescent="0.25">
      <c r="A57" s="8" t="s">
        <v>38</v>
      </c>
      <c r="B57" s="43"/>
      <c r="C57" s="44"/>
      <c r="D57" s="44"/>
      <c r="E57" s="44"/>
      <c r="F57" s="44"/>
      <c r="G57" s="2">
        <v>2800</v>
      </c>
      <c r="H57" s="2">
        <v>0</v>
      </c>
      <c r="I57" s="2">
        <v>0</v>
      </c>
      <c r="J57" s="2">
        <f>I57/G57*100</f>
        <v>0</v>
      </c>
      <c r="K57" s="58"/>
      <c r="L57" s="5"/>
      <c r="M57" s="5"/>
      <c r="N57" s="6"/>
      <c r="O57" s="6"/>
      <c r="P57" s="6"/>
      <c r="Q57" s="6"/>
    </row>
    <row r="58" spans="1:50" ht="25.5" customHeight="1" x14ac:dyDescent="0.25">
      <c r="A58" s="13" t="s">
        <v>22</v>
      </c>
      <c r="B58" s="3">
        <f>B57</f>
        <v>0</v>
      </c>
      <c r="C58" s="3">
        <f t="shared" ref="C58:E58" si="18">C57</f>
        <v>0</v>
      </c>
      <c r="D58" s="3">
        <f t="shared" si="18"/>
        <v>0</v>
      </c>
      <c r="E58" s="3">
        <f t="shared" si="18"/>
        <v>0</v>
      </c>
      <c r="F58" s="3"/>
      <c r="G58" s="3">
        <f>G57</f>
        <v>2800</v>
      </c>
      <c r="H58" s="3">
        <f t="shared" ref="H58:I58" si="19">H57</f>
        <v>0</v>
      </c>
      <c r="I58" s="3">
        <f t="shared" si="19"/>
        <v>0</v>
      </c>
      <c r="J58" s="3">
        <f>I58/G58*100</f>
        <v>0</v>
      </c>
      <c r="K58" s="59"/>
    </row>
    <row r="59" spans="1:50" ht="20.25" customHeight="1" x14ac:dyDescent="0.25">
      <c r="A59" s="75" t="s">
        <v>23</v>
      </c>
      <c r="B59" s="76"/>
      <c r="C59" s="76"/>
      <c r="D59" s="76"/>
      <c r="E59" s="76"/>
      <c r="F59" s="76"/>
      <c r="G59" s="76"/>
      <c r="H59" s="76"/>
      <c r="I59" s="76"/>
      <c r="J59" s="77"/>
    </row>
    <row r="60" spans="1:50" s="17" customFormat="1" ht="69" customHeight="1" x14ac:dyDescent="0.25">
      <c r="A60" s="8" t="s">
        <v>51</v>
      </c>
      <c r="B60" s="2">
        <v>20000</v>
      </c>
      <c r="C60" s="2">
        <v>0</v>
      </c>
      <c r="D60" s="2">
        <f>C60</f>
        <v>0</v>
      </c>
      <c r="E60" s="2">
        <f t="shared" ref="E60:E62" si="20">D60/B60*100</f>
        <v>0</v>
      </c>
      <c r="F60" s="2"/>
      <c r="G60" s="2"/>
      <c r="H60" s="2"/>
      <c r="I60" s="2"/>
      <c r="J60" s="2"/>
      <c r="K60" s="58"/>
      <c r="L60" s="5"/>
      <c r="M60" s="5"/>
      <c r="N60" s="6"/>
      <c r="O60" s="6"/>
      <c r="P60" s="6"/>
      <c r="Q60" s="6"/>
    </row>
    <row r="61" spans="1:50" s="17" customFormat="1" ht="120.75" customHeight="1" x14ac:dyDescent="0.25">
      <c r="A61" s="8" t="s">
        <v>42</v>
      </c>
      <c r="B61" s="2">
        <v>3027.4</v>
      </c>
      <c r="C61" s="2">
        <v>1814.34</v>
      </c>
      <c r="D61" s="2">
        <v>1748.84</v>
      </c>
      <c r="E61" s="2">
        <f t="shared" si="20"/>
        <v>57.767060844288821</v>
      </c>
      <c r="F61" s="2"/>
      <c r="G61" s="2"/>
      <c r="H61" s="2"/>
      <c r="I61" s="2"/>
      <c r="J61" s="2"/>
      <c r="K61" s="58"/>
      <c r="L61" s="5"/>
      <c r="M61" s="5"/>
      <c r="N61" s="6"/>
      <c r="O61" s="6"/>
      <c r="P61" s="6"/>
      <c r="Q61" s="6"/>
    </row>
    <row r="62" spans="1:50" ht="19.5" customHeight="1" x14ac:dyDescent="0.25">
      <c r="A62" s="13" t="s">
        <v>24</v>
      </c>
      <c r="B62" s="3">
        <f>B60+B61</f>
        <v>23027.4</v>
      </c>
      <c r="C62" s="3">
        <f t="shared" ref="C62:D62" si="21">C60+C61</f>
        <v>1814.34</v>
      </c>
      <c r="D62" s="3">
        <f t="shared" si="21"/>
        <v>1748.84</v>
      </c>
      <c r="E62" s="3">
        <f t="shared" si="20"/>
        <v>7.5946046883278173</v>
      </c>
      <c r="F62" s="3"/>
      <c r="G62" s="2"/>
      <c r="H62" s="2"/>
      <c r="I62" s="2"/>
      <c r="J62" s="2"/>
    </row>
    <row r="63" spans="1:50" ht="21.75" customHeight="1" x14ac:dyDescent="0.25">
      <c r="A63" s="75" t="s">
        <v>25</v>
      </c>
      <c r="B63" s="76"/>
      <c r="C63" s="76"/>
      <c r="D63" s="76"/>
      <c r="E63" s="76"/>
      <c r="F63" s="76"/>
      <c r="G63" s="76"/>
      <c r="H63" s="76"/>
      <c r="I63" s="76"/>
      <c r="J63" s="77"/>
    </row>
    <row r="64" spans="1:50" s="17" customFormat="1" ht="37.5" customHeight="1" x14ac:dyDescent="0.25">
      <c r="A64" s="40" t="s">
        <v>46</v>
      </c>
      <c r="B64" s="47">
        <v>11746</v>
      </c>
      <c r="C64" s="47">
        <v>879.5</v>
      </c>
      <c r="D64" s="47">
        <v>0</v>
      </c>
      <c r="E64" s="47">
        <f t="shared" ref="E64:J64" si="22">E66</f>
        <v>0</v>
      </c>
      <c r="F64" s="47"/>
      <c r="G64" s="47">
        <v>54703</v>
      </c>
      <c r="H64" s="47">
        <v>13960</v>
      </c>
      <c r="I64" s="47">
        <v>0</v>
      </c>
      <c r="J64" s="47">
        <f t="shared" si="22"/>
        <v>0</v>
      </c>
      <c r="K64" s="58"/>
      <c r="L64" s="5"/>
      <c r="M64" s="5"/>
      <c r="N64" s="6"/>
      <c r="O64" s="6"/>
      <c r="P64" s="6"/>
      <c r="Q64" s="6"/>
    </row>
    <row r="65" spans="1:50" s="17" customFormat="1" ht="27.75" customHeight="1" x14ac:dyDescent="0.25">
      <c r="A65" s="48" t="s">
        <v>45</v>
      </c>
      <c r="B65" s="25">
        <f>B64</f>
        <v>11746</v>
      </c>
      <c r="C65" s="25">
        <f>C64</f>
        <v>879.5</v>
      </c>
      <c r="D65" s="47">
        <f>D64</f>
        <v>0</v>
      </c>
      <c r="E65" s="25">
        <f t="shared" ref="E65:E66" si="23">D65/B65*100</f>
        <v>0</v>
      </c>
      <c r="F65" s="25"/>
      <c r="G65" s="25">
        <f>G64</f>
        <v>54703</v>
      </c>
      <c r="H65" s="25">
        <f>H64</f>
        <v>13960</v>
      </c>
      <c r="I65" s="25">
        <f>I64</f>
        <v>0</v>
      </c>
      <c r="J65" s="25">
        <f t="shared" si="15"/>
        <v>0</v>
      </c>
      <c r="K65" s="62"/>
      <c r="L65" s="5"/>
      <c r="M65" s="5"/>
      <c r="N65" s="6"/>
      <c r="O65" s="6"/>
      <c r="P65" s="6"/>
      <c r="Q65" s="6"/>
    </row>
    <row r="66" spans="1:50" ht="27" customHeight="1" x14ac:dyDescent="0.25">
      <c r="A66" s="13" t="s">
        <v>26</v>
      </c>
      <c r="B66" s="3">
        <f>B65</f>
        <v>11746</v>
      </c>
      <c r="C66" s="3">
        <f t="shared" ref="C66:D66" si="24">C65</f>
        <v>879.5</v>
      </c>
      <c r="D66" s="3">
        <f t="shared" si="24"/>
        <v>0</v>
      </c>
      <c r="E66" s="2">
        <f t="shared" si="23"/>
        <v>0</v>
      </c>
      <c r="F66" s="2"/>
      <c r="G66" s="3">
        <f>G65</f>
        <v>54703</v>
      </c>
      <c r="H66" s="3">
        <f>H65</f>
        <v>13960</v>
      </c>
      <c r="I66" s="3">
        <f t="shared" ref="I66" si="25">I65</f>
        <v>0</v>
      </c>
      <c r="J66" s="2">
        <f t="shared" si="15"/>
        <v>0</v>
      </c>
      <c r="K66" s="60"/>
    </row>
    <row r="67" spans="1:50" ht="21.75" customHeight="1" x14ac:dyDescent="0.25">
      <c r="A67" s="75" t="s">
        <v>27</v>
      </c>
      <c r="B67" s="76"/>
      <c r="C67" s="76"/>
      <c r="D67" s="76"/>
      <c r="E67" s="76"/>
      <c r="F67" s="76"/>
      <c r="G67" s="76"/>
      <c r="H67" s="76"/>
      <c r="I67" s="76"/>
      <c r="J67" s="77"/>
    </row>
    <row r="68" spans="1:50" s="17" customFormat="1" ht="56.25" customHeight="1" x14ac:dyDescent="0.25">
      <c r="A68" s="8" t="s">
        <v>43</v>
      </c>
      <c r="B68" s="2">
        <v>11378.7</v>
      </c>
      <c r="C68" s="2">
        <v>2625.17</v>
      </c>
      <c r="D68" s="2">
        <v>2543.85</v>
      </c>
      <c r="E68" s="2">
        <f t="shared" ref="E68" si="26">D68/B68*100</f>
        <v>22.356244562208335</v>
      </c>
      <c r="F68" s="2"/>
      <c r="G68" s="2">
        <v>1100</v>
      </c>
      <c r="H68" s="2">
        <v>0</v>
      </c>
      <c r="I68" s="2">
        <f>H68</f>
        <v>0</v>
      </c>
      <c r="J68" s="2">
        <f>I68/G68*100</f>
        <v>0</v>
      </c>
      <c r="K68" s="58"/>
      <c r="L68" s="5"/>
      <c r="M68" s="5"/>
      <c r="N68" s="6"/>
      <c r="O68" s="6"/>
      <c r="P68" s="6"/>
      <c r="Q68" s="6"/>
    </row>
    <row r="69" spans="1:50" s="17" customFormat="1" ht="22.5" customHeight="1" x14ac:dyDescent="0.25">
      <c r="A69" s="13" t="s">
        <v>28</v>
      </c>
      <c r="B69" s="3">
        <f>B68</f>
        <v>11378.7</v>
      </c>
      <c r="C69" s="3">
        <f>C68</f>
        <v>2625.17</v>
      </c>
      <c r="D69" s="3">
        <f>D68</f>
        <v>2543.85</v>
      </c>
      <c r="E69" s="3">
        <f>D69/B69*100</f>
        <v>22.356244562208335</v>
      </c>
      <c r="F69" s="3"/>
      <c r="G69" s="3">
        <f>SUM(G68:G68)</f>
        <v>1100</v>
      </c>
      <c r="H69" s="3">
        <f>SUM(H68:H68)</f>
        <v>0</v>
      </c>
      <c r="I69" s="3">
        <f>SUM(I68:I68)</f>
        <v>0</v>
      </c>
      <c r="J69" s="3">
        <f>I69/G69*100</f>
        <v>0</v>
      </c>
      <c r="K69" s="59"/>
      <c r="L69" s="5"/>
      <c r="M69" s="5"/>
      <c r="N69" s="6"/>
      <c r="O69" s="6"/>
      <c r="P69" s="6"/>
      <c r="Q69" s="6"/>
    </row>
    <row r="70" spans="1:50" s="38" customFormat="1" ht="31.5" customHeight="1" x14ac:dyDescent="0.3">
      <c r="A70" s="49" t="s">
        <v>6</v>
      </c>
      <c r="B70" s="50">
        <f>B69+B66+B62+B58+B55+B52+B41+B37+B29+B20+B13+B10+B25</f>
        <v>299477.52</v>
      </c>
      <c r="C70" s="50">
        <f>C69+C66+C62+C58+C55+C52+C41+C37+C29+C20+C13+C10+C25</f>
        <v>49363.28</v>
      </c>
      <c r="D70" s="50">
        <f>D69+D66+D62+D58+D55+D52+D41+D37+D29+D20+D13+D10+D25</f>
        <v>46566.720000000001</v>
      </c>
      <c r="E70" s="50">
        <f>D70/B70*100</f>
        <v>15.549320696925765</v>
      </c>
      <c r="F70" s="50">
        <f>F69+F66+F62+F58+F55+F52+F41+F37+F29+F20+F13+F10+F25</f>
        <v>0</v>
      </c>
      <c r="G70" s="50">
        <f>G69+G66+G62+G58+G55+G52+G41+G37+G29+G20+G13+G10+G25+G17</f>
        <v>864154.44000000006</v>
      </c>
      <c r="H70" s="50">
        <f>H69+H66+H62+H58+H55+H52+H41+H37+H29+H20+H13+H10+H25</f>
        <v>13960</v>
      </c>
      <c r="I70" s="50">
        <f>I69+I66+I62+I58+I55+I52+I41+I37+I29+I20+I13+I10+I25</f>
        <v>179.61</v>
      </c>
      <c r="J70" s="50">
        <f>I70/G70*100</f>
        <v>2.0784479218784086E-2</v>
      </c>
      <c r="K70" s="67"/>
      <c r="L70" s="68"/>
      <c r="M70" s="68"/>
      <c r="N70" s="56"/>
      <c r="O70" s="56"/>
      <c r="P70" s="56"/>
      <c r="Q70" s="56"/>
    </row>
    <row r="71" spans="1:50" x14ac:dyDescent="0.25">
      <c r="A71" s="15"/>
      <c r="B71" s="20"/>
      <c r="C71" s="20"/>
      <c r="D71" s="20"/>
      <c r="E71" s="4"/>
      <c r="F71" s="4"/>
      <c r="G71" s="4"/>
      <c r="H71" s="4"/>
      <c r="I71" s="4"/>
      <c r="J71" s="4"/>
      <c r="K71" s="59"/>
    </row>
    <row r="72" spans="1:50" ht="17.25" customHeight="1" x14ac:dyDescent="0.25">
      <c r="A72" s="15"/>
      <c r="B72" s="20"/>
      <c r="C72" s="20"/>
      <c r="D72" s="20"/>
      <c r="E72" s="4"/>
      <c r="F72" s="4"/>
      <c r="G72" s="4"/>
      <c r="H72" s="4"/>
      <c r="I72" s="4"/>
      <c r="J72" s="4"/>
      <c r="K72" s="59"/>
    </row>
    <row r="73" spans="1:50" ht="18.75" customHeight="1" x14ac:dyDescent="0.25">
      <c r="A73" s="15"/>
      <c r="B73" s="4"/>
      <c r="C73" s="4"/>
      <c r="D73" s="4"/>
      <c r="E73" s="4"/>
      <c r="F73" s="4"/>
      <c r="G73" s="4"/>
      <c r="H73" s="4"/>
      <c r="I73" s="4"/>
      <c r="J73" s="4"/>
    </row>
    <row r="74" spans="1:50" s="69" customFormat="1" ht="17.25" customHeight="1" x14ac:dyDescent="0.25">
      <c r="A74" s="15"/>
      <c r="B74" s="4"/>
      <c r="C74" s="4"/>
      <c r="D74" s="4"/>
      <c r="E74" s="4"/>
      <c r="F74" s="4"/>
      <c r="G74" s="4"/>
      <c r="H74" s="4"/>
      <c r="I74" s="4"/>
      <c r="J74" s="4"/>
      <c r="K74" s="5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s="69" customFormat="1" ht="17.25" customHeight="1" x14ac:dyDescent="0.25">
      <c r="A75" s="15"/>
      <c r="B75" s="93"/>
      <c r="C75" s="93"/>
      <c r="D75" s="93"/>
      <c r="E75" s="93"/>
      <c r="F75" s="70"/>
      <c r="G75" s="94"/>
      <c r="H75" s="94"/>
      <c r="I75" s="94"/>
      <c r="J75" s="94"/>
      <c r="K75" s="5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s="69" customFormat="1" ht="17.25" customHeight="1" x14ac:dyDescent="0.25">
      <c r="A76" s="15"/>
      <c r="B76" s="71"/>
      <c r="C76" s="71"/>
      <c r="D76" s="71"/>
      <c r="E76" s="71"/>
      <c r="F76" s="71"/>
      <c r="G76" s="72"/>
      <c r="H76" s="72"/>
      <c r="I76" s="72"/>
      <c r="J76" s="72"/>
      <c r="K76" s="5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s="69" customFormat="1" ht="17.25" customHeight="1" x14ac:dyDescent="0.25">
      <c r="A77" s="15"/>
      <c r="B77" s="4"/>
      <c r="C77" s="4"/>
      <c r="D77" s="4"/>
      <c r="E77" s="4"/>
      <c r="F77" s="4"/>
      <c r="G77" s="4"/>
      <c r="H77" s="4"/>
      <c r="I77" s="4"/>
      <c r="J77" s="4"/>
      <c r="K77" s="5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s="69" customFormat="1" ht="17.25" customHeight="1" x14ac:dyDescent="0.25">
      <c r="A78" s="15"/>
      <c r="B78" s="4"/>
      <c r="C78" s="4"/>
      <c r="D78" s="4"/>
      <c r="E78" s="4"/>
      <c r="F78" s="4"/>
      <c r="G78" s="4"/>
      <c r="H78" s="4"/>
      <c r="I78" s="4"/>
      <c r="J78" s="4"/>
      <c r="K78" s="5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s="69" customFormat="1" ht="17.25" customHeight="1" x14ac:dyDescent="0.25">
      <c r="A79" s="15"/>
      <c r="B79" s="4"/>
      <c r="C79" s="4"/>
      <c r="D79" s="4"/>
      <c r="E79" s="4"/>
      <c r="F79" s="4"/>
      <c r="G79" s="4"/>
      <c r="H79" s="4"/>
      <c r="I79" s="4"/>
      <c r="J79" s="4"/>
      <c r="K79" s="5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s="69" customFormat="1" ht="17.25" customHeight="1" x14ac:dyDescent="0.25">
      <c r="A80" s="15"/>
      <c r="B80" s="4"/>
      <c r="C80" s="4"/>
      <c r="D80" s="4"/>
      <c r="E80" s="4"/>
      <c r="F80" s="4"/>
      <c r="G80" s="4"/>
      <c r="H80" s="4"/>
      <c r="I80" s="4"/>
      <c r="J80" s="4"/>
      <c r="K80" s="5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s="73" customFormat="1" ht="17.25" customHeight="1" x14ac:dyDescent="0.25">
      <c r="A81" s="15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s="69" customFormat="1" ht="17.25" customHeight="1" x14ac:dyDescent="0.25">
      <c r="A82" s="15"/>
      <c r="B82" s="4"/>
      <c r="C82" s="4"/>
      <c r="D82" s="4"/>
      <c r="E82" s="4"/>
      <c r="F82" s="4"/>
      <c r="G82" s="4"/>
      <c r="H82" s="4"/>
      <c r="I82" s="4"/>
      <c r="J82" s="4"/>
      <c r="K82" s="5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s="69" customFormat="1" ht="17.25" customHeight="1" x14ac:dyDescent="0.25">
      <c r="A83" s="15"/>
      <c r="B83" s="4"/>
      <c r="C83" s="4"/>
      <c r="D83" s="4"/>
      <c r="E83" s="4"/>
      <c r="F83" s="4"/>
      <c r="G83" s="4"/>
      <c r="H83" s="4"/>
      <c r="I83" s="4"/>
      <c r="J83" s="4"/>
      <c r="K83" s="5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s="69" customFormat="1" x14ac:dyDescent="0.25">
      <c r="A84" s="15"/>
      <c r="B84" s="4"/>
      <c r="C84" s="4"/>
      <c r="D84" s="4"/>
      <c r="E84" s="4"/>
      <c r="F84" s="4"/>
      <c r="G84" s="4"/>
      <c r="H84" s="4"/>
      <c r="I84" s="4"/>
      <c r="J84" s="4"/>
      <c r="K84" s="5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s="5" customFormat="1" hidden="1" x14ac:dyDescent="0.25">
      <c r="A85" s="15"/>
      <c r="B85" s="4"/>
      <c r="C85" s="4"/>
      <c r="D85" s="4"/>
      <c r="E85" s="4"/>
      <c r="F85" s="4"/>
      <c r="G85" s="4"/>
      <c r="H85" s="4"/>
      <c r="I85" s="4"/>
      <c r="J85" s="4"/>
      <c r="K85" s="58"/>
    </row>
    <row r="86" spans="1:50" s="69" customFormat="1" x14ac:dyDescent="0.25">
      <c r="A86" s="15"/>
      <c r="B86" s="4"/>
      <c r="C86" s="4"/>
      <c r="D86" s="4"/>
      <c r="E86" s="4"/>
      <c r="F86" s="4"/>
      <c r="G86" s="4"/>
      <c r="H86" s="4"/>
      <c r="I86" s="4"/>
      <c r="J86" s="4"/>
      <c r="K86" s="5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s="69" customFormat="1" x14ac:dyDescent="0.25">
      <c r="A87" s="15"/>
      <c r="B87" s="4"/>
      <c r="C87" s="4"/>
      <c r="D87" s="4"/>
      <c r="E87" s="4"/>
      <c r="F87" s="4"/>
      <c r="G87" s="4"/>
      <c r="H87" s="4"/>
      <c r="I87" s="4"/>
      <c r="J87" s="4"/>
      <c r="K87" s="5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s="69" customFormat="1" x14ac:dyDescent="0.25">
      <c r="A88" s="15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s="69" customFormat="1" x14ac:dyDescent="0.25">
      <c r="A89" s="15"/>
      <c r="B89" s="4"/>
      <c r="C89" s="4"/>
      <c r="D89" s="4"/>
      <c r="E89" s="4"/>
      <c r="F89" s="4"/>
      <c r="G89" s="4"/>
      <c r="H89" s="4"/>
      <c r="I89" s="4"/>
      <c r="J89" s="4"/>
      <c r="K89" s="5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s="69" customFormat="1" x14ac:dyDescent="0.25">
      <c r="A90" s="15"/>
      <c r="B90" s="4"/>
      <c r="C90" s="4"/>
      <c r="D90" s="4"/>
      <c r="E90" s="4"/>
      <c r="F90" s="4"/>
      <c r="G90" s="4"/>
      <c r="H90" s="4"/>
      <c r="I90" s="4"/>
      <c r="J90" s="4"/>
      <c r="K90" s="5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s="69" customFormat="1" hidden="1" x14ac:dyDescent="0.25">
      <c r="A91" s="15"/>
      <c r="B91" s="4"/>
      <c r="C91" s="4"/>
      <c r="D91" s="4"/>
      <c r="E91" s="4"/>
      <c r="F91" s="4"/>
      <c r="G91" s="4"/>
      <c r="H91" s="4"/>
      <c r="I91" s="4"/>
      <c r="J91" s="4"/>
      <c r="K91" s="5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s="69" customFormat="1" hidden="1" x14ac:dyDescent="0.25">
      <c r="A92" s="15"/>
      <c r="B92" s="4"/>
      <c r="C92" s="4"/>
      <c r="D92" s="4"/>
      <c r="E92" s="4"/>
      <c r="F92" s="4"/>
      <c r="G92" s="4"/>
      <c r="H92" s="4"/>
      <c r="I92" s="4"/>
      <c r="J92" s="4"/>
      <c r="K92" s="5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s="69" customFormat="1" hidden="1" x14ac:dyDescent="0.25">
      <c r="A93" s="15"/>
      <c r="B93" s="4"/>
      <c r="C93" s="4"/>
      <c r="D93" s="4"/>
      <c r="E93" s="4"/>
      <c r="F93" s="4"/>
      <c r="G93" s="4"/>
      <c r="H93" s="4"/>
      <c r="I93" s="4"/>
      <c r="J93" s="4"/>
      <c r="K93" s="5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s="69" customFormat="1" x14ac:dyDescent="0.25">
      <c r="A94" s="15"/>
      <c r="B94" s="4"/>
      <c r="C94" s="4"/>
      <c r="D94" s="4"/>
      <c r="E94" s="4"/>
      <c r="F94" s="4"/>
      <c r="G94" s="4"/>
      <c r="H94" s="4"/>
      <c r="I94" s="4"/>
      <c r="J94" s="4"/>
      <c r="K94" s="5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s="69" customFormat="1" x14ac:dyDescent="0.25">
      <c r="A95" s="15"/>
      <c r="B95" s="4"/>
      <c r="C95" s="4"/>
      <c r="D95" s="4"/>
      <c r="E95" s="4"/>
      <c r="F95" s="4"/>
      <c r="G95" s="4"/>
      <c r="H95" s="4"/>
      <c r="I95" s="4"/>
      <c r="J95" s="4"/>
      <c r="K95" s="5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s="69" customFormat="1" x14ac:dyDescent="0.25">
      <c r="A96" s="15"/>
      <c r="B96" s="4"/>
      <c r="C96" s="24"/>
      <c r="D96" s="4"/>
      <c r="E96" s="4"/>
      <c r="F96" s="4"/>
      <c r="G96" s="4"/>
      <c r="H96" s="4"/>
      <c r="I96" s="4"/>
      <c r="J96" s="4"/>
      <c r="K96" s="5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10" x14ac:dyDescent="0.25">
      <c r="A97" s="15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15"/>
      <c r="B98" s="5"/>
      <c r="C98" s="5"/>
      <c r="D98" s="5"/>
      <c r="E98" s="5"/>
      <c r="F98" s="5"/>
      <c r="G98" s="4"/>
      <c r="H98" s="4"/>
      <c r="I98" s="4"/>
      <c r="J98" s="4"/>
    </row>
    <row r="99" spans="1:10" x14ac:dyDescent="0.25">
      <c r="A99" s="15"/>
      <c r="B99" s="5"/>
      <c r="C99" s="5"/>
      <c r="D99" s="5"/>
      <c r="E99" s="5"/>
      <c r="F99" s="5"/>
      <c r="G99" s="4"/>
      <c r="H99" s="4"/>
      <c r="I99" s="4"/>
      <c r="J99" s="4"/>
    </row>
    <row r="100" spans="1:10" x14ac:dyDescent="0.25">
      <c r="A100" s="15"/>
      <c r="B100" s="5"/>
      <c r="C100" s="5"/>
      <c r="D100" s="5"/>
      <c r="E100" s="5"/>
      <c r="F100" s="5"/>
      <c r="G100" s="4"/>
      <c r="H100" s="4"/>
      <c r="I100" s="4"/>
      <c r="J100" s="4"/>
    </row>
    <row r="101" spans="1:10" x14ac:dyDescent="0.25">
      <c r="A101" s="15"/>
      <c r="B101" s="5"/>
      <c r="C101" s="5"/>
      <c r="D101" s="5"/>
      <c r="E101" s="5"/>
      <c r="F101" s="5"/>
      <c r="G101" s="4"/>
      <c r="H101" s="4"/>
      <c r="I101" s="4"/>
      <c r="J101" s="4"/>
    </row>
    <row r="102" spans="1:10" x14ac:dyDescent="0.25">
      <c r="A102" s="15"/>
      <c r="B102" s="5"/>
      <c r="C102" s="5"/>
      <c r="D102" s="5"/>
      <c r="E102" s="5"/>
      <c r="F102" s="5"/>
      <c r="G102" s="4"/>
      <c r="H102" s="4"/>
      <c r="I102" s="4"/>
      <c r="J102" s="4"/>
    </row>
    <row r="103" spans="1:10" x14ac:dyDescent="0.25">
      <c r="A103" s="15"/>
      <c r="B103" s="5"/>
      <c r="C103" s="5"/>
      <c r="D103" s="5"/>
      <c r="E103" s="5"/>
      <c r="F103" s="5"/>
      <c r="G103" s="4"/>
      <c r="H103" s="4"/>
      <c r="I103" s="4"/>
      <c r="J103" s="4"/>
    </row>
    <row r="104" spans="1:10" x14ac:dyDescent="0.25">
      <c r="A104" s="15"/>
      <c r="B104" s="5"/>
      <c r="C104" s="5"/>
      <c r="D104" s="5"/>
      <c r="E104" s="5"/>
      <c r="F104" s="5"/>
      <c r="G104" s="4"/>
      <c r="H104" s="4"/>
      <c r="I104" s="4"/>
      <c r="J104" s="4"/>
    </row>
    <row r="105" spans="1:10" x14ac:dyDescent="0.25">
      <c r="A105" s="15"/>
      <c r="B105" s="5"/>
      <c r="C105" s="5"/>
      <c r="D105" s="5"/>
      <c r="E105" s="5"/>
      <c r="F105" s="5"/>
      <c r="G105" s="4"/>
      <c r="H105" s="4"/>
      <c r="I105" s="4"/>
      <c r="J105" s="4"/>
    </row>
    <row r="106" spans="1:10" x14ac:dyDescent="0.25">
      <c r="A106" s="15"/>
      <c r="B106" s="5"/>
      <c r="C106" s="5"/>
      <c r="D106" s="5"/>
      <c r="E106" s="5"/>
      <c r="F106" s="5"/>
      <c r="G106" s="4"/>
      <c r="H106" s="4"/>
      <c r="I106" s="4"/>
      <c r="J106" s="4"/>
    </row>
    <row r="107" spans="1:10" x14ac:dyDescent="0.25">
      <c r="A107" s="15"/>
      <c r="B107" s="5"/>
      <c r="C107" s="5"/>
      <c r="D107" s="5"/>
      <c r="E107" s="5"/>
      <c r="F107" s="5"/>
      <c r="G107" s="4"/>
      <c r="H107" s="4"/>
      <c r="I107" s="4"/>
      <c r="J107" s="4"/>
    </row>
    <row r="108" spans="1:10" x14ac:dyDescent="0.25">
      <c r="A108" s="15"/>
      <c r="B108" s="5"/>
      <c r="C108" s="5"/>
      <c r="D108" s="5"/>
      <c r="E108" s="5"/>
      <c r="F108" s="5"/>
      <c r="G108" s="4"/>
      <c r="H108" s="4"/>
      <c r="I108" s="4"/>
      <c r="J108" s="4"/>
    </row>
    <row r="109" spans="1:10" x14ac:dyDescent="0.25">
      <c r="A109" s="15"/>
      <c r="B109" s="5"/>
      <c r="C109" s="5"/>
      <c r="D109" s="5"/>
      <c r="E109" s="5"/>
      <c r="F109" s="5"/>
      <c r="G109" s="4"/>
      <c r="H109" s="4"/>
      <c r="I109" s="4"/>
      <c r="J109" s="4"/>
    </row>
    <row r="110" spans="1:10" x14ac:dyDescent="0.25">
      <c r="A110" s="15"/>
      <c r="B110" s="5"/>
      <c r="C110" s="5"/>
      <c r="D110" s="5"/>
      <c r="E110" s="5"/>
      <c r="F110" s="5"/>
      <c r="G110" s="4"/>
      <c r="H110" s="4"/>
      <c r="I110" s="4"/>
      <c r="J110" s="4"/>
    </row>
    <row r="111" spans="1:10" x14ac:dyDescent="0.25">
      <c r="A111" s="15"/>
      <c r="B111" s="5"/>
      <c r="C111" s="5"/>
      <c r="D111" s="5"/>
      <c r="E111" s="5"/>
      <c r="F111" s="5"/>
      <c r="G111" s="4"/>
      <c r="H111" s="4"/>
      <c r="I111" s="4"/>
      <c r="J111" s="4"/>
    </row>
    <row r="112" spans="1:10" x14ac:dyDescent="0.25">
      <c r="A112" s="15"/>
      <c r="B112" s="5"/>
      <c r="C112" s="5"/>
      <c r="D112" s="5"/>
      <c r="E112" s="5"/>
      <c r="F112" s="5"/>
      <c r="G112" s="4"/>
      <c r="H112" s="4"/>
      <c r="I112" s="4"/>
      <c r="J112" s="4"/>
    </row>
    <row r="113" spans="1:10" x14ac:dyDescent="0.25">
      <c r="A113" s="15"/>
      <c r="B113" s="5"/>
      <c r="C113" s="5"/>
      <c r="D113" s="5"/>
      <c r="E113" s="5"/>
      <c r="F113" s="5"/>
      <c r="G113" s="4"/>
      <c r="H113" s="4"/>
      <c r="I113" s="4"/>
      <c r="J113" s="4"/>
    </row>
    <row r="114" spans="1:10" x14ac:dyDescent="0.25">
      <c r="A114" s="15"/>
      <c r="B114" s="5"/>
      <c r="C114" s="5"/>
      <c r="D114" s="5"/>
      <c r="E114" s="5"/>
      <c r="F114" s="5"/>
      <c r="G114" s="4"/>
      <c r="H114" s="4"/>
      <c r="I114" s="4"/>
      <c r="J114" s="4"/>
    </row>
    <row r="115" spans="1:10" x14ac:dyDescent="0.25">
      <c r="A115" s="15"/>
      <c r="B115" s="5"/>
      <c r="C115" s="5"/>
      <c r="D115" s="5"/>
      <c r="E115" s="5"/>
      <c r="F115" s="5"/>
      <c r="G115" s="4"/>
      <c r="H115" s="4"/>
      <c r="I115" s="4"/>
      <c r="J115" s="4"/>
    </row>
    <row r="116" spans="1:10" x14ac:dyDescent="0.25">
      <c r="A116" s="15"/>
      <c r="B116" s="5"/>
      <c r="C116" s="5"/>
      <c r="D116" s="5"/>
      <c r="E116" s="5"/>
      <c r="F116" s="5"/>
      <c r="G116" s="4"/>
      <c r="H116" s="4"/>
      <c r="I116" s="4"/>
      <c r="J116" s="4"/>
    </row>
    <row r="117" spans="1:10" x14ac:dyDescent="0.25">
      <c r="A117" s="15"/>
      <c r="B117" s="5"/>
      <c r="C117" s="5"/>
      <c r="D117" s="5"/>
      <c r="E117" s="5"/>
      <c r="F117" s="5"/>
      <c r="G117" s="4"/>
      <c r="H117" s="4"/>
      <c r="I117" s="4"/>
      <c r="J117" s="4"/>
    </row>
    <row r="118" spans="1:10" x14ac:dyDescent="0.25">
      <c r="A118" s="15"/>
      <c r="B118" s="5"/>
      <c r="C118" s="5"/>
      <c r="D118" s="5"/>
      <c r="E118" s="5"/>
      <c r="F118" s="5"/>
      <c r="G118" s="4"/>
      <c r="H118" s="4"/>
      <c r="I118" s="4"/>
      <c r="J118" s="4"/>
    </row>
    <row r="119" spans="1:10" x14ac:dyDescent="0.25">
      <c r="A119" s="15"/>
      <c r="B119" s="5"/>
      <c r="C119" s="5"/>
      <c r="D119" s="5"/>
      <c r="E119" s="5"/>
      <c r="F119" s="5"/>
      <c r="G119" s="4"/>
      <c r="H119" s="4"/>
      <c r="I119" s="4"/>
      <c r="J119" s="4"/>
    </row>
  </sheetData>
  <mergeCells count="21">
    <mergeCell ref="A63:J63"/>
    <mergeCell ref="A67:J67"/>
    <mergeCell ref="B75:E75"/>
    <mergeCell ref="G75:J75"/>
    <mergeCell ref="A59:J59"/>
    <mergeCell ref="A53:J53"/>
    <mergeCell ref="A56:J56"/>
    <mergeCell ref="A1:J1"/>
    <mergeCell ref="A6:A7"/>
    <mergeCell ref="B6:E6"/>
    <mergeCell ref="G6:J6"/>
    <mergeCell ref="A8:J8"/>
    <mergeCell ref="A42:J42"/>
    <mergeCell ref="K6:K7"/>
    <mergeCell ref="A38:J38"/>
    <mergeCell ref="A11:J11"/>
    <mergeCell ref="A30:J30"/>
    <mergeCell ref="A18:J18"/>
    <mergeCell ref="A14:J14"/>
    <mergeCell ref="A21:J21"/>
    <mergeCell ref="A26:J26"/>
  </mergeCells>
  <phoneticPr fontId="6" type="noConversion"/>
  <printOptions horizontalCentered="1"/>
  <pageMargins left="7.874015748031496E-2" right="0" top="0.19685039370078741" bottom="0.19685039370078741" header="0.31496062992125984" footer="0.31496062992125984"/>
  <pageSetup paperSize="9" scale="46" fitToHeight="0" orientation="portrait" r:id="rId1"/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СЛАЙД 1</vt:lpstr>
      <vt:lpstr>'СЛАЙД 1'!Заголовки_для_печати</vt:lpstr>
      <vt:lpstr>'СЛАЙД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2021-05-28T05:24:32Z</dcterms:modified>
</cp:coreProperties>
</file>