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СЛАЙД 1" sheetId="4" r:id="rId1"/>
    <sheet name="Лист3" sheetId="3" r:id="rId2"/>
  </sheets>
  <definedNames>
    <definedName name="_xlnm.Print_Titles" localSheetId="0">'СЛАЙД 1'!$5:$6</definedName>
    <definedName name="_xlnm.Print_Area" localSheetId="0">'СЛАЙД 1'!$A$1:$K$182</definedName>
  </definedNames>
  <calcPr calcId="162913" refMode="R1C1"/>
</workbook>
</file>

<file path=xl/calcChain.xml><?xml version="1.0" encoding="utf-8"?>
<calcChain xmlns="http://schemas.openxmlformats.org/spreadsheetml/2006/main">
  <c r="I162" i="4" l="1"/>
  <c r="I98" i="4"/>
  <c r="I80" i="4"/>
  <c r="I81" i="4"/>
  <c r="I82" i="4"/>
  <c r="I83" i="4"/>
  <c r="I84" i="4"/>
  <c r="I85" i="4"/>
  <c r="I86" i="4"/>
  <c r="I87" i="4"/>
  <c r="I88" i="4"/>
  <c r="I89" i="4"/>
  <c r="I90" i="4"/>
  <c r="J90" i="4" s="1"/>
  <c r="I91" i="4"/>
  <c r="I92" i="4"/>
  <c r="I93" i="4"/>
  <c r="J93" i="4" s="1"/>
  <c r="I94" i="4"/>
  <c r="J94" i="4" s="1"/>
  <c r="I79" i="4"/>
  <c r="I47" i="4" l="1"/>
  <c r="I46" i="4"/>
  <c r="J46" i="4" s="1"/>
  <c r="I49" i="4"/>
  <c r="I26" i="4"/>
  <c r="I20" i="4"/>
  <c r="I14" i="4" l="1"/>
  <c r="I15" i="4"/>
  <c r="I16" i="4"/>
  <c r="I17" i="4"/>
  <c r="I8" i="4"/>
  <c r="H8" i="4"/>
  <c r="D144" i="4"/>
  <c r="D145" i="4"/>
  <c r="D143" i="4"/>
  <c r="C145" i="4"/>
  <c r="B70" i="4"/>
  <c r="D46" i="4"/>
  <c r="E46" i="4" s="1"/>
  <c r="D47" i="4"/>
  <c r="D48" i="4"/>
  <c r="D49" i="4"/>
  <c r="D45" i="4"/>
  <c r="D10" i="4" l="1"/>
  <c r="D8" i="4"/>
  <c r="J49" i="4" l="1"/>
  <c r="H95" i="4" l="1"/>
  <c r="G95" i="4"/>
  <c r="I145" i="4" l="1"/>
  <c r="H145" i="4"/>
  <c r="D126" i="4" l="1"/>
  <c r="K95" i="4" l="1"/>
  <c r="G18" i="4"/>
  <c r="C70" i="4"/>
  <c r="D34" i="4"/>
  <c r="J8" i="4" l="1"/>
  <c r="E8" i="4"/>
  <c r="E45" i="4"/>
  <c r="D70" i="4" l="1"/>
  <c r="G143" i="4"/>
  <c r="J91" i="4"/>
  <c r="C169" i="4"/>
  <c r="D168" i="4"/>
  <c r="H146" i="4"/>
  <c r="G146" i="4"/>
  <c r="D146" i="4"/>
  <c r="C146" i="4"/>
  <c r="B146" i="4"/>
  <c r="I13" i="4"/>
  <c r="H168" i="4"/>
  <c r="I168" i="4" s="1"/>
  <c r="I77" i="4"/>
  <c r="I95" i="4" s="1"/>
  <c r="I60" i="4"/>
  <c r="I57" i="4"/>
  <c r="I42" i="4"/>
  <c r="J31" i="4"/>
  <c r="J32" i="4"/>
  <c r="J33" i="4"/>
  <c r="I35" i="4"/>
  <c r="J35" i="4" s="1"/>
  <c r="J25" i="4"/>
  <c r="D125" i="4"/>
  <c r="B36" i="4"/>
  <c r="C36" i="4"/>
  <c r="D36" i="4"/>
  <c r="E31" i="4"/>
  <c r="E33" i="4"/>
  <c r="E34" i="4"/>
  <c r="E36" i="4" l="1"/>
  <c r="J48" i="4"/>
  <c r="I18" i="4"/>
  <c r="J85" i="4"/>
  <c r="H26" i="4" l="1"/>
  <c r="G26" i="4"/>
  <c r="D54" i="4" l="1"/>
  <c r="C54" i="4"/>
  <c r="B54" i="4"/>
  <c r="I146" i="4"/>
  <c r="H141" i="4"/>
  <c r="I141" i="4"/>
  <c r="G141" i="4"/>
  <c r="J140" i="4"/>
  <c r="H109" i="4"/>
  <c r="I109" i="4"/>
  <c r="G109" i="4"/>
  <c r="H67" i="4"/>
  <c r="I67" i="4"/>
  <c r="G67" i="4"/>
  <c r="G54" i="4"/>
  <c r="J24" i="4"/>
  <c r="H177" i="4"/>
  <c r="I177" i="4"/>
  <c r="G177" i="4"/>
  <c r="C163" i="4"/>
  <c r="J176" i="4"/>
  <c r="J177" i="4" s="1"/>
  <c r="I117" i="4"/>
  <c r="J141" i="4" l="1"/>
  <c r="J26" i="4"/>
  <c r="J92" i="4" l="1"/>
  <c r="D74" i="4" l="1"/>
  <c r="C74" i="4"/>
  <c r="B74" i="4"/>
  <c r="J165" i="4" l="1"/>
  <c r="J162" i="4"/>
  <c r="J111" i="4"/>
  <c r="J83" i="4"/>
  <c r="J63" i="4"/>
  <c r="J23" i="4"/>
  <c r="J12" i="4"/>
  <c r="J28" i="4" l="1"/>
  <c r="D169" i="4"/>
  <c r="B169" i="4"/>
  <c r="I169" i="4"/>
  <c r="H169" i="4"/>
  <c r="G169" i="4"/>
  <c r="E72" i="4"/>
  <c r="B143" i="4" l="1"/>
  <c r="E70" i="4"/>
  <c r="E71" i="4"/>
  <c r="J39" i="4"/>
  <c r="H21" i="4"/>
  <c r="I21" i="4"/>
  <c r="G21" i="4"/>
  <c r="J21" i="4" l="1"/>
  <c r="J146" i="4"/>
  <c r="J143" i="4" s="1"/>
  <c r="E146" i="4"/>
  <c r="E143" i="4" s="1"/>
  <c r="H64" i="4"/>
  <c r="I64" i="4"/>
  <c r="G64" i="4"/>
  <c r="J64" i="4" l="1"/>
  <c r="H173" i="4"/>
  <c r="I173" i="4"/>
  <c r="G173" i="4"/>
  <c r="H166" i="4" l="1"/>
  <c r="I166" i="4"/>
  <c r="G166" i="4"/>
  <c r="J166" i="4" l="1"/>
  <c r="H40" i="4"/>
  <c r="I40" i="4"/>
  <c r="G40" i="4"/>
  <c r="J40" i="4" l="1"/>
  <c r="J45" i="4"/>
  <c r="J47" i="4"/>
  <c r="I160" i="4" l="1"/>
  <c r="H160" i="4"/>
  <c r="G160" i="4"/>
  <c r="J159" i="4"/>
  <c r="I157" i="4"/>
  <c r="H157" i="4"/>
  <c r="G157" i="4"/>
  <c r="J156" i="4"/>
  <c r="J137" i="4"/>
  <c r="J136" i="4"/>
  <c r="J135" i="4"/>
  <c r="J134" i="4"/>
  <c r="J133" i="4"/>
  <c r="H138" i="4"/>
  <c r="I138" i="4"/>
  <c r="G138" i="4"/>
  <c r="J132" i="4"/>
  <c r="I130" i="4"/>
  <c r="H130" i="4"/>
  <c r="G130" i="4"/>
  <c r="J129" i="4"/>
  <c r="I123" i="4"/>
  <c r="H123" i="4"/>
  <c r="G123" i="4"/>
  <c r="J122" i="4"/>
  <c r="I120" i="4"/>
  <c r="H120" i="4"/>
  <c r="G120" i="4"/>
  <c r="J119" i="4"/>
  <c r="J116" i="4"/>
  <c r="J115" i="4"/>
  <c r="J114" i="4"/>
  <c r="H117" i="4"/>
  <c r="G117" i="4"/>
  <c r="E117" i="4"/>
  <c r="D117" i="4"/>
  <c r="C117" i="4"/>
  <c r="B117" i="4"/>
  <c r="G106" i="4"/>
  <c r="I106" i="4"/>
  <c r="H106" i="4"/>
  <c r="J105" i="4"/>
  <c r="I103" i="4"/>
  <c r="H103" i="4"/>
  <c r="G103" i="4"/>
  <c r="J102" i="4"/>
  <c r="I61" i="4"/>
  <c r="H61" i="4"/>
  <c r="G61" i="4"/>
  <c r="J60" i="4"/>
  <c r="H58" i="4"/>
  <c r="I58" i="4"/>
  <c r="G58" i="4"/>
  <c r="J57" i="4"/>
  <c r="J56" i="4"/>
  <c r="D58" i="4"/>
  <c r="C58" i="4"/>
  <c r="B58" i="4"/>
  <c r="H74" i="4"/>
  <c r="I74" i="4"/>
  <c r="G74" i="4"/>
  <c r="I43" i="4"/>
  <c r="H43" i="4"/>
  <c r="G43" i="4"/>
  <c r="J42" i="4"/>
  <c r="J160" i="4" l="1"/>
  <c r="J117" i="4"/>
  <c r="J157" i="4"/>
  <c r="J138" i="4"/>
  <c r="J58" i="4"/>
  <c r="J130" i="4"/>
  <c r="J123" i="4"/>
  <c r="J120" i="4"/>
  <c r="J106" i="4"/>
  <c r="J103" i="4"/>
  <c r="J61" i="4"/>
  <c r="J43" i="4"/>
  <c r="D163" i="4" l="1"/>
  <c r="C112" i="4" l="1"/>
  <c r="D112" i="4"/>
  <c r="E112" i="4"/>
  <c r="B112" i="4"/>
  <c r="J98" i="4"/>
  <c r="H100" i="4"/>
  <c r="I100" i="4"/>
  <c r="G100" i="4"/>
  <c r="E69" i="4"/>
  <c r="E74" i="4" l="1"/>
  <c r="J38" i="4"/>
  <c r="I54" i="4" l="1"/>
  <c r="J17" i="4" l="1"/>
  <c r="C173" i="4" l="1"/>
  <c r="D173" i="4"/>
  <c r="B173" i="4"/>
  <c r="B163" i="4"/>
  <c r="E162" i="4"/>
  <c r="E163" i="4" l="1"/>
  <c r="E126" i="4"/>
  <c r="C127" i="4"/>
  <c r="C178" i="4" s="1"/>
  <c r="D127" i="4"/>
  <c r="D178" i="4" s="1"/>
  <c r="B127" i="4"/>
  <c r="G112" i="4"/>
  <c r="I112" i="4"/>
  <c r="H112" i="4"/>
  <c r="B178" i="4" l="1"/>
  <c r="J112" i="4"/>
  <c r="E127" i="4"/>
  <c r="J97" i="4"/>
  <c r="J99" i="4" l="1"/>
  <c r="J100" i="4" l="1"/>
  <c r="H18" i="4"/>
  <c r="J18" i="4" l="1"/>
  <c r="J89" i="4" l="1"/>
  <c r="J88" i="4" l="1"/>
  <c r="H54" i="4" l="1"/>
  <c r="I163" i="4"/>
  <c r="E125" i="4"/>
  <c r="J87" i="4"/>
  <c r="J50" i="4"/>
  <c r="J51" i="4"/>
  <c r="J52" i="4"/>
  <c r="I178" i="4" l="1"/>
  <c r="J54" i="4"/>
  <c r="J13" i="4" l="1"/>
  <c r="I152" i="4" l="1"/>
  <c r="E47" i="4"/>
  <c r="E48" i="4"/>
  <c r="E49" i="4"/>
  <c r="J154" i="4"/>
  <c r="J150" i="4"/>
  <c r="J151" i="4"/>
  <c r="J145" i="4"/>
  <c r="J148" i="4"/>
  <c r="E145" i="4"/>
  <c r="J86" i="4"/>
  <c r="J80" i="4"/>
  <c r="J81" i="4"/>
  <c r="J84" i="4"/>
  <c r="J79" i="4"/>
  <c r="J20" i="4"/>
  <c r="J16" i="4"/>
  <c r="E10" i="4"/>
  <c r="H152" i="4" l="1"/>
  <c r="G152" i="4"/>
  <c r="J152" i="4" l="1"/>
  <c r="J95" i="4"/>
  <c r="H163" i="4"/>
  <c r="H178" i="4" s="1"/>
  <c r="G163" i="4"/>
  <c r="E178" i="4"/>
  <c r="G178" i="4" l="1"/>
  <c r="J163" i="4"/>
  <c r="J171" i="4" s="1"/>
  <c r="E54" i="4"/>
  <c r="J178" i="4" l="1"/>
  <c r="J173" i="4"/>
  <c r="J172" i="4"/>
</calcChain>
</file>

<file path=xl/sharedStrings.xml><?xml version="1.0" encoding="utf-8"?>
<sst xmlns="http://schemas.openxmlformats.org/spreadsheetml/2006/main" count="186" uniqueCount="163">
  <si>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</si>
  <si>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</si>
  <si>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</si>
  <si>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</si>
  <si>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</si>
  <si>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</si>
  <si>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</si>
  <si>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</si>
  <si>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</si>
  <si>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</si>
  <si>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</si>
  <si>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</si>
  <si>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</si>
  <si>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</si>
  <si>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</si>
  <si>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</si>
  <si>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</si>
  <si>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</si>
  <si>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</si>
  <si>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</si>
  <si>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</si>
  <si>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</si>
  <si>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</si>
  <si>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</si>
  <si>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</si>
  <si>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</si>
  <si>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</si>
  <si>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</si>
  <si>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</si>
  <si>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</si>
  <si>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</si>
  <si>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</si>
  <si>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</si>
  <si>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</si>
  <si>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</si>
  <si>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</si>
  <si>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</si>
  <si>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</si>
  <si>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</si>
  <si>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</si>
  <si>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</si>
  <si>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</si>
  <si>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</si>
  <si>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</si>
  <si>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</si>
  <si>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</si>
  <si>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</si>
  <si>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</si>
  <si>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</si>
  <si>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</si>
  <si>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</si>
  <si>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</si>
  <si>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</si>
  <si>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</si>
  <si>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</si>
  <si>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</si>
  <si>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</si>
  <si>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</si>
  <si>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</si>
  <si>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</si>
  <si>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</si>
  <si>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</si>
  <si>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</si>
  <si>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</si>
  <si>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</si>
  <si>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</si>
  <si>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</si>
  <si>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</si>
  <si>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</si>
  <si>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</si>
  <si>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</si>
  <si>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</si>
  <si>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</si>
  <si>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</si>
  <si>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</si>
  <si>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</si>
  <si>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</si>
  <si>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</si>
  <si>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</si>
  <si>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</si>
  <si>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</si>
  <si>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</si>
  <si>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</si>
  <si>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</si>
  <si>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</si>
  <si>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</si>
  <si>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</si>
  <si>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</si>
  <si>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</si>
  <si>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</si>
  <si>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</si>
  <si>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</si>
  <si>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</si>
  <si>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</si>
  <si>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</si>
  <si>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</si>
  <si>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</si>
  <si>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</si>
  <si>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</si>
  <si>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</si>
  <si>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</si>
  <si>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</si>
  <si>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</si>
  <si>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</si>
  <si>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</si>
  <si>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</si>
  <si>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</si>
  <si>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</si>
  <si>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</si>
  <si>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</si>
  <si>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</si>
  <si>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</si>
  <si>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</si>
  <si>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</si>
  <si>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</si>
  <si>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</si>
  <si>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</si>
  <si>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</si>
  <si>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</si>
  <si>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</si>
  <si>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</si>
  <si>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</si>
  <si>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</si>
  <si>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</si>
  <si>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</si>
  <si>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</si>
  <si>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</si>
  <si>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</si>
  <si>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</si>
  <si>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</si>
  <si>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</si>
  <si>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</si>
  <si>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</si>
  <si>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</si>
  <si>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</si>
  <si>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</si>
  <si>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</si>
  <si>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</si>
  <si>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</si>
  <si>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</si>
  <si>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</si>
  <si>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 xml:space="preserve">1218861  - Надання бюджетних позичок суб'єктам господарювання 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</si>
  <si>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</si>
  <si>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</si>
  <si>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</si>
  <si>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</si>
  <si>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</si>
  <si>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r>
      <rPr>
        <u/>
        <sz val="13"/>
        <color indexed="8"/>
        <rFont val="Times New Roman"/>
        <family val="1"/>
        <charset val="204"/>
      </rPr>
      <t>Нерозподілені кошти на рахунку ДЖКІ:</t>
    </r>
    <r>
      <rPr>
        <sz val="13"/>
        <color indexed="8"/>
        <rFont val="Times New Roman"/>
        <family val="1"/>
        <charset val="204"/>
      </rPr>
      <t xml:space="preserve">
</t>
    </r>
    <r>
      <rPr>
        <i/>
        <sz val="13"/>
        <color indexed="8"/>
        <rFont val="Times New Roman"/>
        <family val="1"/>
        <charset val="204"/>
      </rPr>
      <t>КП ДБШТ - 94000,0 тис. грн (Південно-Західний колектор - 50000,0 тис. грн, Ново-Дарницький - 44000,0 тис.грн)
ПрАТ Київспецтранс - 11627,68 тис. грн. - дамби мулових полів</t>
    </r>
  </si>
  <si>
    <r>
      <t xml:space="preserve">КП з питань будівництва житлових будинків "Житлоінвестбуд-УКБ"                                                 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</si>
  <si>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</si>
  <si>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</si>
  <si>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</si>
  <si>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Примітка</t>
  </si>
  <si>
    <t>* За рахунок економії коштів подано про позиції щодо перерозподілу видатків загального фонду в межах загального обсягу у сумі 930,0 тис. грн. на поховання померлих від COVID-19</t>
  </si>
  <si>
    <t>* У зв'язку з передачею громадських вбиралень на баланс КП УЗН подано пропозиції щодо перерозподілу видатків загального фонду на РДА у сумі 1360,4 тис. грн.
** У зв’язку з тривалим процесом передачі електричних мереж та перенесенням строків їх обслуговування подано пропозиції щодо зменшення видатків щагального фонду у сумі 60000,0 тис. грн.</t>
  </si>
  <si>
    <t>у розрізі кодів програмної класифікації видатків:</t>
  </si>
  <si>
    <t>БЛАГОУСТРІЙ  ПРИБУДИНКОВОЇ  ТЕРИТОРІЇ Проспект Тичини Павла, 16/2</t>
  </si>
  <si>
    <t>КАПІТАЛЬНИЙ РЕМОНТ ФАСАДІВ ЖБ Проспект Тичини Павла, 6</t>
  </si>
  <si>
    <t>1210160 - Кервництво і управління у сфері житлово-комунальної інфраструктури у місті Києві</t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</si>
  <si>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31.12.2020</t>
  </si>
  <si>
    <t>Профінансовано станом на 31.12.2020  
тис. грн</t>
  </si>
  <si>
    <t>Фактично 
освоено коштів
станом на 
31.12.2020
тис.грн.</t>
  </si>
  <si>
    <t xml:space="preserve">Департамент житлово-комунальної інфраструктури ВО КМР (КМДА)                                                             
 перелік об'єктів визначено Програмою економічного та соціального розвитку міста Києва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</si>
</sst>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4" fillId="0" borderId="4" xfId="0" applyFont="1" applyFill="1" applyBorder="1" applyAlignment="1">
      <alignment vertical="center" wrapText="1"/>
    </xf>
    <xf numFmtId="4" fontId="9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1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10" borderId="0" xfId="0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4" fontId="18" fillId="10" borderId="0" xfId="0" applyNumberFormat="1" applyFont="1" applyFill="1" applyAlignment="1">
      <alignment horizontal="center" wrapText="1"/>
    </xf>
    <xf numFmtId="0" fontId="18" fillId="10" borderId="0" xfId="0" applyFont="1" applyFill="1" applyAlignment="1">
      <alignment horizontal="center" wrapText="1"/>
    </xf>
    <xf numFmtId="4" fontId="19" fillId="10" borderId="0" xfId="0" applyNumberFormat="1" applyFont="1" applyFill="1" applyAlignment="1">
      <alignment horizontal="center" wrapText="1"/>
    </xf>
    <xf numFmtId="0" fontId="19" fillId="10" borderId="0" xfId="0" applyFont="1" applyFill="1" applyAlignment="1">
      <alignment horizontal="center" wrapText="1"/>
    </xf>
    <xf numFmtId="0" fontId="20" fillId="10" borderId="0" xfId="0" applyFont="1" applyFill="1" applyAlignment="1">
      <alignment horizontal="center" wrapText="1"/>
    </xf>
    <xf numFmtId="4" fontId="21" fillId="10" borderId="0" xfId="0" applyNumberFormat="1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9" fillId="1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wrapText="1"/>
    </xf>
    <xf numFmtId="4" fontId="20" fillId="0" borderId="1" xfId="0" applyNumberFormat="1" applyFont="1" applyFill="1" applyBorder="1"/>
    <xf numFmtId="0" fontId="20" fillId="3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20" fillId="0" borderId="0" xfId="0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21CB"/>
      <color rgb="FF00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04"/>
  <sheetViews>
    <sheetView tabSelected="1" view="pageBreakPreview" zoomScale="85" zoomScaleNormal="85" zoomScaleSheetLayoutView="85" zoomScalePageLayoutView="62" workbookViewId="0">
      <selection activeCell="C84" sqref="C84"/>
    </sheetView>
  </sheetViews>
  <sheetFormatPr defaultRowHeight="16.5" x14ac:dyDescent="0.25"/>
  <cols>
    <col min="1" max="1" width="62.5703125" style="43" customWidth="1"/>
    <col min="2" max="2" width="18.7109375" style="6" customWidth="1"/>
    <col min="3" max="3" width="22.28515625" style="6" customWidth="1"/>
    <col min="4" max="4" width="19.85546875" style="6" customWidth="1"/>
    <col min="5" max="5" width="14.85546875" style="6" customWidth="1"/>
    <col min="6" max="6" width="0.5703125" style="6" customWidth="1"/>
    <col min="7" max="7" width="18.7109375" style="55" customWidth="1"/>
    <col min="8" max="8" width="19.85546875" style="55" customWidth="1"/>
    <col min="9" max="9" width="20.7109375" style="55" customWidth="1"/>
    <col min="10" max="10" width="14" style="55" customWidth="1"/>
    <col min="11" max="11" width="40.5703125" style="58" hidden="1" customWidth="1"/>
    <col min="12" max="12" width="13.7109375" style="6" bestFit="1" customWidth="1"/>
    <col min="13" max="50" width="9.140625" style="6"/>
    <col min="51" max="16384" width="9.140625" style="1"/>
  </cols>
  <sheetData>
    <row r="1" spans="1:50" ht="84" customHeight="1" x14ac:dyDescent="0.3">
      <c r="A1" s="94" t="s">
        <v>159</v>
      </c>
      <c r="B1" s="95"/>
      <c r="C1" s="95"/>
      <c r="D1" s="95"/>
      <c r="E1" s="95"/>
      <c r="F1" s="95"/>
      <c r="G1" s="95"/>
      <c r="H1" s="95"/>
      <c r="I1" s="95"/>
      <c r="J1" s="95"/>
    </row>
    <row r="2" spans="1:50" x14ac:dyDescent="0.25">
      <c r="A2" s="41"/>
      <c r="B2" s="42"/>
      <c r="C2" s="42"/>
      <c r="D2" s="42"/>
      <c r="E2" s="4"/>
      <c r="F2" s="4"/>
      <c r="G2" s="4"/>
      <c r="H2" s="4"/>
      <c r="I2" s="4"/>
      <c r="J2" s="4"/>
    </row>
    <row r="3" spans="1:50" x14ac:dyDescent="0.25">
      <c r="D3" s="6" t="s">
        <v>155</v>
      </c>
    </row>
    <row r="4" spans="1:50" ht="7.5" customHeight="1" x14ac:dyDescent="0.25"/>
    <row r="5" spans="1:50" x14ac:dyDescent="0.25">
      <c r="A5" s="96" t="s">
        <v>0</v>
      </c>
      <c r="B5" s="97" t="s">
        <v>1</v>
      </c>
      <c r="C5" s="97"/>
      <c r="D5" s="97"/>
      <c r="E5" s="97"/>
      <c r="F5" s="49"/>
      <c r="G5" s="98" t="s">
        <v>2</v>
      </c>
      <c r="H5" s="98"/>
      <c r="I5" s="98"/>
      <c r="J5" s="98"/>
      <c r="K5" s="86" t="s">
        <v>152</v>
      </c>
    </row>
    <row r="6" spans="1:50" ht="91.5" customHeight="1" x14ac:dyDescent="0.25">
      <c r="A6" s="96"/>
      <c r="B6" s="77" t="s">
        <v>10</v>
      </c>
      <c r="C6" s="77" t="s">
        <v>160</v>
      </c>
      <c r="D6" s="77" t="s">
        <v>161</v>
      </c>
      <c r="E6" s="77" t="s">
        <v>3</v>
      </c>
      <c r="F6" s="48"/>
      <c r="G6" s="54" t="s">
        <v>10</v>
      </c>
      <c r="H6" s="54" t="s">
        <v>160</v>
      </c>
      <c r="I6" s="54" t="s">
        <v>161</v>
      </c>
      <c r="J6" s="54" t="s">
        <v>3</v>
      </c>
      <c r="K6" s="87"/>
    </row>
    <row r="7" spans="1:50" ht="23.25" customHeight="1" x14ac:dyDescent="0.25">
      <c r="A7" s="99" t="s">
        <v>158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50" s="53" customFormat="1" ht="60" customHeight="1" x14ac:dyDescent="0.25">
      <c r="A8" s="8" t="s">
        <v>71</v>
      </c>
      <c r="B8" s="7">
        <v>42542.1</v>
      </c>
      <c r="C8" s="2">
        <v>37603.94</v>
      </c>
      <c r="D8" s="2">
        <f>C8</f>
        <v>37603.94</v>
      </c>
      <c r="E8" s="2">
        <f>D8/B8*100</f>
        <v>88.392298452591675</v>
      </c>
      <c r="F8" s="2"/>
      <c r="G8" s="2">
        <v>400</v>
      </c>
      <c r="H8" s="2">
        <f>518.1+38.76+259.32</f>
        <v>816.18000000000006</v>
      </c>
      <c r="I8" s="2">
        <f>259.32+38.76+652.4</f>
        <v>950.48</v>
      </c>
      <c r="J8" s="2">
        <f>I8/G8*100</f>
        <v>237.61999999999998</v>
      </c>
      <c r="K8" s="5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1.75" customHeight="1" x14ac:dyDescent="0.25">
      <c r="A9" s="83" t="s">
        <v>15</v>
      </c>
      <c r="B9" s="84"/>
      <c r="C9" s="84"/>
      <c r="D9" s="84"/>
      <c r="E9" s="84"/>
      <c r="F9" s="84"/>
      <c r="G9" s="84"/>
      <c r="H9" s="84"/>
      <c r="I9" s="84"/>
      <c r="J9" s="85"/>
      <c r="K9" s="60"/>
    </row>
    <row r="10" spans="1:50" s="30" customFormat="1" ht="69.75" customHeight="1" x14ac:dyDescent="0.25">
      <c r="A10" s="8" t="s">
        <v>72</v>
      </c>
      <c r="B10" s="2">
        <v>10338.299999999999</v>
      </c>
      <c r="C10" s="2">
        <v>4413.13</v>
      </c>
      <c r="D10" s="2">
        <f>C10</f>
        <v>4413.13</v>
      </c>
      <c r="E10" s="2">
        <f>D10/B10*100</f>
        <v>42.687192284998503</v>
      </c>
      <c r="F10" s="2"/>
      <c r="G10" s="2"/>
      <c r="H10" s="2"/>
      <c r="I10" s="2"/>
      <c r="J10" s="2"/>
      <c r="K10" s="6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1" customHeight="1" x14ac:dyDescent="0.25">
      <c r="A11" s="88" t="s">
        <v>16</v>
      </c>
      <c r="B11" s="89"/>
      <c r="C11" s="89"/>
      <c r="D11" s="89"/>
      <c r="E11" s="89"/>
      <c r="F11" s="89"/>
      <c r="G11" s="89"/>
      <c r="H11" s="89"/>
      <c r="I11" s="89"/>
      <c r="J11" s="90"/>
      <c r="K11" s="60"/>
    </row>
    <row r="12" spans="1:50" ht="38.25" hidden="1" customHeight="1" x14ac:dyDescent="0.25">
      <c r="A12" s="8" t="s">
        <v>14</v>
      </c>
      <c r="B12" s="2"/>
      <c r="C12" s="2"/>
      <c r="D12" s="2"/>
      <c r="E12" s="2"/>
      <c r="F12" s="2"/>
      <c r="G12" s="2"/>
      <c r="H12" s="2"/>
      <c r="I12" s="2"/>
      <c r="J12" s="2" t="e">
        <f t="shared" ref="J12:J18" si="0">I12/G12*100</f>
        <v>#DIV/0!</v>
      </c>
      <c r="K12" s="60"/>
    </row>
    <row r="13" spans="1:50" s="28" customFormat="1" ht="36" customHeight="1" x14ac:dyDescent="0.25">
      <c r="A13" s="8" t="s">
        <v>149</v>
      </c>
      <c r="B13" s="2"/>
      <c r="C13" s="2"/>
      <c r="D13" s="2"/>
      <c r="E13" s="2"/>
      <c r="F13" s="2"/>
      <c r="G13" s="2">
        <v>26000</v>
      </c>
      <c r="H13" s="2">
        <v>22866</v>
      </c>
      <c r="I13" s="2">
        <f>H13</f>
        <v>22866</v>
      </c>
      <c r="J13" s="2">
        <f t="shared" si="0"/>
        <v>87.946153846153848</v>
      </c>
      <c r="K13" s="6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76" customFormat="1" ht="36" hidden="1" customHeight="1" x14ac:dyDescent="0.25">
      <c r="A14" s="74" t="s">
        <v>157</v>
      </c>
      <c r="B14" s="75"/>
      <c r="C14" s="75"/>
      <c r="D14" s="75"/>
      <c r="E14" s="75"/>
      <c r="F14" s="75"/>
      <c r="G14" s="75"/>
      <c r="H14" s="75"/>
      <c r="I14" s="2">
        <f t="shared" ref="I14:I17" si="1">H14</f>
        <v>0</v>
      </c>
      <c r="J14" s="75"/>
      <c r="K14" s="63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</row>
    <row r="15" spans="1:50" s="76" customFormat="1" ht="36" hidden="1" customHeight="1" x14ac:dyDescent="0.25">
      <c r="A15" s="74" t="s">
        <v>156</v>
      </c>
      <c r="B15" s="75"/>
      <c r="C15" s="75"/>
      <c r="D15" s="75"/>
      <c r="E15" s="75"/>
      <c r="F15" s="75"/>
      <c r="G15" s="75"/>
      <c r="H15" s="75"/>
      <c r="I15" s="2">
        <f t="shared" si="1"/>
        <v>0</v>
      </c>
      <c r="J15" s="75"/>
      <c r="K15" s="63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</row>
    <row r="16" spans="1:50" s="29" customFormat="1" ht="69.75" customHeight="1" x14ac:dyDescent="0.25">
      <c r="A16" s="8" t="s">
        <v>73</v>
      </c>
      <c r="B16" s="2"/>
      <c r="C16" s="2"/>
      <c r="D16" s="2"/>
      <c r="E16" s="2"/>
      <c r="F16" s="2"/>
      <c r="G16" s="2">
        <v>72000</v>
      </c>
      <c r="H16" s="2">
        <v>66057.3</v>
      </c>
      <c r="I16" s="2">
        <f t="shared" si="1"/>
        <v>66057.3</v>
      </c>
      <c r="J16" s="2">
        <f t="shared" si="0"/>
        <v>91.746250000000003</v>
      </c>
      <c r="K16" s="6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s="31" customFormat="1" ht="91.5" customHeight="1" x14ac:dyDescent="0.25">
      <c r="A17" s="8" t="s">
        <v>74</v>
      </c>
      <c r="B17" s="2"/>
      <c r="C17" s="2"/>
      <c r="D17" s="2"/>
      <c r="E17" s="2"/>
      <c r="F17" s="2"/>
      <c r="G17" s="2">
        <v>150000</v>
      </c>
      <c r="H17" s="2">
        <v>121763.25</v>
      </c>
      <c r="I17" s="2">
        <f t="shared" si="1"/>
        <v>121763.25</v>
      </c>
      <c r="J17" s="2">
        <f t="shared" si="0"/>
        <v>81.1755</v>
      </c>
      <c r="K17" s="6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6.25" customHeight="1" x14ac:dyDescent="0.25">
      <c r="A18" s="20" t="s">
        <v>17</v>
      </c>
      <c r="B18" s="21"/>
      <c r="C18" s="21"/>
      <c r="D18" s="21"/>
      <c r="E18" s="21"/>
      <c r="F18" s="21"/>
      <c r="G18" s="3">
        <f>SUM(G12:G17)</f>
        <v>248000</v>
      </c>
      <c r="H18" s="3">
        <f>SUM(H12:H17)</f>
        <v>210686.55</v>
      </c>
      <c r="I18" s="3">
        <f>SUM(I12:I17)</f>
        <v>210686.55</v>
      </c>
      <c r="J18" s="3">
        <f t="shared" si="0"/>
        <v>84.954254032258063</v>
      </c>
      <c r="K18" s="59"/>
    </row>
    <row r="19" spans="1:50" ht="23.25" customHeight="1" x14ac:dyDescent="0.25">
      <c r="A19" s="83" t="s">
        <v>18</v>
      </c>
      <c r="B19" s="84"/>
      <c r="C19" s="84"/>
      <c r="D19" s="84"/>
      <c r="E19" s="84"/>
      <c r="F19" s="84"/>
      <c r="G19" s="84"/>
      <c r="H19" s="84"/>
      <c r="I19" s="84"/>
      <c r="J19" s="85"/>
      <c r="K19" s="60"/>
    </row>
    <row r="20" spans="1:50" s="32" customFormat="1" ht="41.25" customHeight="1" x14ac:dyDescent="0.25">
      <c r="A20" s="8" t="s">
        <v>145</v>
      </c>
      <c r="B20" s="2"/>
      <c r="C20" s="2"/>
      <c r="D20" s="2"/>
      <c r="E20" s="2"/>
      <c r="F20" s="2"/>
      <c r="G20" s="2">
        <v>179884.99</v>
      </c>
      <c r="H20" s="2">
        <v>154023.53</v>
      </c>
      <c r="I20" s="2">
        <f>H20</f>
        <v>154023.53</v>
      </c>
      <c r="J20" s="2">
        <f>I20/G20*100</f>
        <v>85.623336332842442</v>
      </c>
      <c r="K20" s="6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33" customHeight="1" x14ac:dyDescent="0.25">
      <c r="A21" s="20" t="s">
        <v>19</v>
      </c>
      <c r="B21" s="2"/>
      <c r="C21" s="2"/>
      <c r="D21" s="2"/>
      <c r="E21" s="2"/>
      <c r="F21" s="2"/>
      <c r="G21" s="3">
        <f>G20</f>
        <v>179884.99</v>
      </c>
      <c r="H21" s="3">
        <f t="shared" ref="H21:I21" si="2">H20</f>
        <v>154023.53</v>
      </c>
      <c r="I21" s="3">
        <f t="shared" si="2"/>
        <v>154023.53</v>
      </c>
      <c r="J21" s="3">
        <f>I21/G21*100</f>
        <v>85.623336332842442</v>
      </c>
      <c r="K21" s="59"/>
    </row>
    <row r="22" spans="1:50" ht="22.5" customHeight="1" x14ac:dyDescent="0.25">
      <c r="A22" s="83" t="s">
        <v>126</v>
      </c>
      <c r="B22" s="84"/>
      <c r="C22" s="84"/>
      <c r="D22" s="84"/>
      <c r="E22" s="84"/>
      <c r="F22" s="84"/>
      <c r="G22" s="84"/>
      <c r="H22" s="84"/>
      <c r="I22" s="84"/>
      <c r="J22" s="85"/>
      <c r="K22" s="60"/>
    </row>
    <row r="23" spans="1:50" ht="54" hidden="1" customHeight="1" x14ac:dyDescent="0.25">
      <c r="A23" s="8" t="s">
        <v>118</v>
      </c>
      <c r="B23" s="7"/>
      <c r="C23" s="7"/>
      <c r="D23" s="7"/>
      <c r="E23" s="2"/>
      <c r="F23" s="2"/>
      <c r="G23" s="2"/>
      <c r="H23" s="2"/>
      <c r="I23" s="2"/>
      <c r="J23" s="2" t="e">
        <f>I23/G23*100</f>
        <v>#DIV/0!</v>
      </c>
      <c r="K23" s="60"/>
    </row>
    <row r="24" spans="1:50" s="33" customFormat="1" ht="77.25" customHeight="1" x14ac:dyDescent="0.25">
      <c r="A24" s="8" t="s">
        <v>135</v>
      </c>
      <c r="B24" s="7"/>
      <c r="C24" s="7"/>
      <c r="D24" s="7"/>
      <c r="E24" s="2"/>
      <c r="F24" s="2"/>
      <c r="G24" s="2">
        <v>600</v>
      </c>
      <c r="H24" s="2">
        <v>600</v>
      </c>
      <c r="I24" s="2">
        <v>600</v>
      </c>
      <c r="J24" s="2">
        <f>I24/G24*100</f>
        <v>100</v>
      </c>
      <c r="K24" s="6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0" customFormat="1" ht="69" hidden="1" customHeight="1" x14ac:dyDescent="0.25">
      <c r="A25" s="8" t="s">
        <v>134</v>
      </c>
      <c r="B25" s="7"/>
      <c r="C25" s="7"/>
      <c r="D25" s="7"/>
      <c r="E25" s="2"/>
      <c r="F25" s="2"/>
      <c r="G25" s="2"/>
      <c r="H25" s="2"/>
      <c r="I25" s="2">
        <v>239.4</v>
      </c>
      <c r="J25" s="2" t="e">
        <f>I25/G25*100</f>
        <v>#DIV/0!</v>
      </c>
      <c r="K25" s="6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9" customFormat="1" ht="23.25" customHeight="1" x14ac:dyDescent="0.25">
      <c r="A26" s="20" t="s">
        <v>20</v>
      </c>
      <c r="B26" s="18"/>
      <c r="C26" s="18"/>
      <c r="D26" s="18"/>
      <c r="E26" s="3"/>
      <c r="F26" s="3"/>
      <c r="G26" s="3">
        <f>G24+G25</f>
        <v>600</v>
      </c>
      <c r="H26" s="3">
        <f t="shared" ref="H26" si="3">H24+H25</f>
        <v>600</v>
      </c>
      <c r="I26" s="3">
        <f>I24</f>
        <v>600</v>
      </c>
      <c r="J26" s="2">
        <f>I26/G26*100</f>
        <v>100</v>
      </c>
      <c r="K26" s="6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</row>
    <row r="27" spans="1:50" ht="21.75" customHeight="1" x14ac:dyDescent="0.25">
      <c r="A27" s="83" t="s">
        <v>21</v>
      </c>
      <c r="B27" s="84"/>
      <c r="C27" s="84"/>
      <c r="D27" s="84"/>
      <c r="E27" s="84"/>
      <c r="F27" s="84"/>
      <c r="G27" s="84"/>
      <c r="H27" s="84"/>
      <c r="I27" s="84"/>
      <c r="J27" s="85"/>
      <c r="K27" s="60"/>
    </row>
    <row r="28" spans="1:50" ht="17.25" hidden="1" customHeight="1" x14ac:dyDescent="0.25">
      <c r="A28" s="8" t="s">
        <v>132</v>
      </c>
      <c r="B28" s="7"/>
      <c r="C28" s="7"/>
      <c r="D28" s="7"/>
      <c r="E28" s="2"/>
      <c r="F28" s="2"/>
      <c r="G28" s="2"/>
      <c r="H28" s="2"/>
      <c r="I28" s="2"/>
      <c r="J28" s="2" t="e">
        <f>I28/G28*100</f>
        <v>#DIV/0!</v>
      </c>
      <c r="K28" s="60"/>
    </row>
    <row r="29" spans="1:50" ht="20.25" hidden="1" customHeight="1" x14ac:dyDescent="0.25">
      <c r="A29" s="22" t="s">
        <v>131</v>
      </c>
      <c r="B29" s="7"/>
      <c r="C29" s="7"/>
      <c r="D29" s="7"/>
      <c r="E29" s="2"/>
      <c r="F29" s="2"/>
      <c r="G29" s="2"/>
      <c r="H29" s="2"/>
      <c r="I29" s="2"/>
      <c r="J29" s="2"/>
      <c r="K29" s="60"/>
    </row>
    <row r="30" spans="1:50" ht="49.5" hidden="1" customHeight="1" x14ac:dyDescent="0.25">
      <c r="A30" s="22" t="s">
        <v>133</v>
      </c>
      <c r="B30" s="7"/>
      <c r="C30" s="7"/>
      <c r="D30" s="7"/>
      <c r="E30" s="2"/>
      <c r="F30" s="2"/>
      <c r="G30" s="2"/>
      <c r="H30" s="2"/>
      <c r="I30" s="2"/>
      <c r="J30" s="2"/>
      <c r="K30" s="60"/>
    </row>
    <row r="31" spans="1:50" ht="48.75" hidden="1" customHeight="1" x14ac:dyDescent="0.25">
      <c r="A31" s="22" t="s">
        <v>75</v>
      </c>
      <c r="B31" s="9"/>
      <c r="C31" s="9"/>
      <c r="D31" s="9"/>
      <c r="E31" s="2" t="e">
        <f t="shared" ref="E31:E36" si="4">D31/B31*100</f>
        <v>#DIV/0!</v>
      </c>
      <c r="F31" s="2"/>
      <c r="G31" s="10"/>
      <c r="H31" s="10"/>
      <c r="I31" s="10"/>
      <c r="J31" s="2" t="e">
        <f t="shared" ref="J31:J35" si="5">I31/G31*100</f>
        <v>#DIV/0!</v>
      </c>
      <c r="K31" s="60"/>
    </row>
    <row r="32" spans="1:50" ht="36.75" hidden="1" customHeight="1" x14ac:dyDescent="0.25">
      <c r="A32" s="22" t="s">
        <v>119</v>
      </c>
      <c r="B32" s="9"/>
      <c r="C32" s="10"/>
      <c r="D32" s="10"/>
      <c r="E32" s="2"/>
      <c r="F32" s="2"/>
      <c r="G32" s="2"/>
      <c r="H32" s="10"/>
      <c r="I32" s="10"/>
      <c r="J32" s="2" t="e">
        <f t="shared" si="5"/>
        <v>#DIV/0!</v>
      </c>
      <c r="K32" s="60"/>
    </row>
    <row r="33" spans="1:50" ht="36" hidden="1" customHeight="1" x14ac:dyDescent="0.25">
      <c r="A33" s="8" t="s">
        <v>76</v>
      </c>
      <c r="B33" s="7"/>
      <c r="C33" s="2"/>
      <c r="D33" s="2"/>
      <c r="E33" s="2" t="e">
        <f t="shared" si="4"/>
        <v>#DIV/0!</v>
      </c>
      <c r="F33" s="2"/>
      <c r="G33" s="2"/>
      <c r="H33" s="2"/>
      <c r="I33" s="2"/>
      <c r="J33" s="2" t="e">
        <f t="shared" si="5"/>
        <v>#DIV/0!</v>
      </c>
      <c r="K33" s="60"/>
    </row>
    <row r="34" spans="1:50" s="30" customFormat="1" ht="64.5" customHeight="1" x14ac:dyDescent="0.25">
      <c r="A34" s="52" t="s">
        <v>146</v>
      </c>
      <c r="B34" s="7">
        <v>4397</v>
      </c>
      <c r="C34" s="2">
        <v>2946</v>
      </c>
      <c r="D34" s="2">
        <f>C34</f>
        <v>2946</v>
      </c>
      <c r="E34" s="2">
        <f t="shared" si="4"/>
        <v>67.000227427791685</v>
      </c>
      <c r="F34" s="2"/>
      <c r="G34" s="2"/>
      <c r="H34" s="2"/>
      <c r="I34" s="2"/>
      <c r="J34" s="2"/>
      <c r="K34" s="6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30" customFormat="1" ht="32.25" hidden="1" customHeight="1" x14ac:dyDescent="0.25">
      <c r="A35" s="8" t="s">
        <v>136</v>
      </c>
      <c r="B35" s="7"/>
      <c r="C35" s="2"/>
      <c r="D35" s="2"/>
      <c r="E35" s="2"/>
      <c r="F35" s="2"/>
      <c r="G35" s="2">
        <v>1500</v>
      </c>
      <c r="H35" s="2">
        <v>1185.3800000000001</v>
      </c>
      <c r="I35" s="2">
        <f>H35</f>
        <v>1185.3800000000001</v>
      </c>
      <c r="J35" s="2">
        <f t="shared" si="5"/>
        <v>79.025333333333336</v>
      </c>
      <c r="K35" s="6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21.75" customHeight="1" x14ac:dyDescent="0.25">
      <c r="A36" s="20" t="s">
        <v>23</v>
      </c>
      <c r="B36" s="3">
        <f>B28+B33+B34</f>
        <v>4397</v>
      </c>
      <c r="C36" s="3">
        <f t="shared" ref="C36:D36" si="6">C28+C33+C34</f>
        <v>2946</v>
      </c>
      <c r="D36" s="3">
        <f t="shared" si="6"/>
        <v>2946</v>
      </c>
      <c r="E36" s="2">
        <f t="shared" si="4"/>
        <v>67.000227427791685</v>
      </c>
      <c r="F36" s="2"/>
      <c r="G36" s="3">
        <v>0</v>
      </c>
      <c r="H36" s="3">
        <v>0</v>
      </c>
      <c r="I36" s="3">
        <v>0</v>
      </c>
      <c r="J36" s="2">
        <v>0</v>
      </c>
      <c r="K36" s="59"/>
    </row>
    <row r="37" spans="1:50" ht="22.5" hidden="1" customHeight="1" x14ac:dyDescent="0.25">
      <c r="A37" s="83" t="s">
        <v>22</v>
      </c>
      <c r="B37" s="84"/>
      <c r="C37" s="84"/>
      <c r="D37" s="84"/>
      <c r="E37" s="84"/>
      <c r="F37" s="84"/>
      <c r="G37" s="84"/>
      <c r="H37" s="84"/>
      <c r="I37" s="84"/>
      <c r="J37" s="85"/>
      <c r="K37" s="60"/>
    </row>
    <row r="38" spans="1:50" s="29" customFormat="1" ht="51" hidden="1" customHeight="1" x14ac:dyDescent="0.25">
      <c r="A38" s="52" t="s">
        <v>77</v>
      </c>
      <c r="B38" s="77"/>
      <c r="C38" s="77"/>
      <c r="D38" s="77"/>
      <c r="E38" s="77"/>
      <c r="F38" s="51"/>
      <c r="G38" s="2"/>
      <c r="H38" s="2"/>
      <c r="I38" s="2">
        <v>0</v>
      </c>
      <c r="J38" s="2" t="e">
        <f>I38/G38*100</f>
        <v>#DIV/0!</v>
      </c>
      <c r="K38" s="6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50.25" hidden="1" customHeight="1" x14ac:dyDescent="0.25">
      <c r="A39" s="8" t="s">
        <v>78</v>
      </c>
      <c r="B39" s="7"/>
      <c r="C39" s="2"/>
      <c r="D39" s="2"/>
      <c r="E39" s="2"/>
      <c r="F39" s="2"/>
      <c r="G39" s="2"/>
      <c r="H39" s="2"/>
      <c r="I39" s="2"/>
      <c r="J39" s="2" t="e">
        <f>I39/G39*100</f>
        <v>#DIV/0!</v>
      </c>
      <c r="K39" s="60"/>
    </row>
    <row r="40" spans="1:50" ht="25.5" hidden="1" customHeight="1" x14ac:dyDescent="0.25">
      <c r="A40" s="20" t="s">
        <v>24</v>
      </c>
      <c r="B40" s="2"/>
      <c r="C40" s="2"/>
      <c r="D40" s="2"/>
      <c r="E40" s="2"/>
      <c r="F40" s="2"/>
      <c r="G40" s="3">
        <f>G38+G39</f>
        <v>0</v>
      </c>
      <c r="H40" s="3">
        <f t="shared" ref="H40:I40" si="7">H38+H39</f>
        <v>0</v>
      </c>
      <c r="I40" s="3">
        <f t="shared" si="7"/>
        <v>0</v>
      </c>
      <c r="J40" s="3" t="e">
        <f>I40/G40*100</f>
        <v>#DIV/0!</v>
      </c>
      <c r="K40" s="59"/>
    </row>
    <row r="41" spans="1:50" ht="22.5" hidden="1" customHeight="1" x14ac:dyDescent="0.25">
      <c r="A41" s="83" t="s">
        <v>42</v>
      </c>
      <c r="B41" s="84"/>
      <c r="C41" s="84"/>
      <c r="D41" s="84"/>
      <c r="E41" s="84"/>
      <c r="F41" s="84"/>
      <c r="G41" s="84"/>
      <c r="H41" s="84"/>
      <c r="I41" s="84"/>
      <c r="J41" s="85"/>
      <c r="K41" s="60"/>
    </row>
    <row r="42" spans="1:50" s="32" customFormat="1" ht="51" hidden="1" customHeight="1" x14ac:dyDescent="0.25">
      <c r="A42" s="17" t="s">
        <v>124</v>
      </c>
      <c r="B42" s="77"/>
      <c r="C42" s="77"/>
      <c r="D42" s="77"/>
      <c r="E42" s="77"/>
      <c r="F42" s="51"/>
      <c r="G42" s="2"/>
      <c r="H42" s="2">
        <v>0</v>
      </c>
      <c r="I42" s="2">
        <f>H42</f>
        <v>0</v>
      </c>
      <c r="J42" s="2" t="e">
        <f>I42/G42*100</f>
        <v>#DIV/0!</v>
      </c>
      <c r="K42" s="6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25.5" hidden="1" customHeight="1" x14ac:dyDescent="0.25">
      <c r="A43" s="20" t="s">
        <v>47</v>
      </c>
      <c r="B43" s="2"/>
      <c r="C43" s="2"/>
      <c r="D43" s="2"/>
      <c r="E43" s="2"/>
      <c r="F43" s="2"/>
      <c r="G43" s="3">
        <f>G42</f>
        <v>0</v>
      </c>
      <c r="H43" s="3">
        <f t="shared" ref="H43:I43" si="8">H42</f>
        <v>0</v>
      </c>
      <c r="I43" s="3">
        <f t="shared" si="8"/>
        <v>0</v>
      </c>
      <c r="J43" s="3" t="e">
        <f>I43/G43*100</f>
        <v>#DIV/0!</v>
      </c>
      <c r="K43" s="60"/>
    </row>
    <row r="44" spans="1:50" ht="21" customHeight="1" x14ac:dyDescent="0.25">
      <c r="A44" s="83" t="s">
        <v>25</v>
      </c>
      <c r="B44" s="84"/>
      <c r="C44" s="84"/>
      <c r="D44" s="84"/>
      <c r="E44" s="84"/>
      <c r="F44" s="84"/>
      <c r="G44" s="84"/>
      <c r="H44" s="84"/>
      <c r="I44" s="84"/>
      <c r="J44" s="85"/>
      <c r="K44" s="59"/>
    </row>
    <row r="45" spans="1:50" s="6" customFormat="1" ht="53.25" customHeight="1" x14ac:dyDescent="0.25">
      <c r="A45" s="17" t="s">
        <v>150</v>
      </c>
      <c r="B45" s="79">
        <v>11690.9</v>
      </c>
      <c r="C45" s="47">
        <v>11217.58</v>
      </c>
      <c r="D45" s="47">
        <f>C45</f>
        <v>11217.58</v>
      </c>
      <c r="E45" s="47">
        <f>D45/B45*100</f>
        <v>95.951380988632181</v>
      </c>
      <c r="F45" s="2"/>
      <c r="G45" s="7">
        <v>43</v>
      </c>
      <c r="H45" s="2">
        <v>34.5</v>
      </c>
      <c r="I45" s="2">
        <v>34.5</v>
      </c>
      <c r="J45" s="2">
        <f>I45/G45*100</f>
        <v>80.232558139534888</v>
      </c>
      <c r="K45" s="62"/>
    </row>
    <row r="46" spans="1:50" s="6" customFormat="1" ht="54.75" customHeight="1" x14ac:dyDescent="0.25">
      <c r="A46" s="17" t="s">
        <v>80</v>
      </c>
      <c r="B46" s="79">
        <v>45499.199999999997</v>
      </c>
      <c r="C46" s="79">
        <v>45499.199999999997</v>
      </c>
      <c r="D46" s="47">
        <f t="shared" ref="D46:D49" si="9">C46</f>
        <v>45499.199999999997</v>
      </c>
      <c r="E46" s="47">
        <f>D46/B46*100</f>
        <v>100</v>
      </c>
      <c r="F46" s="2"/>
      <c r="G46" s="7">
        <v>5000</v>
      </c>
      <c r="H46" s="2">
        <v>4960.0200000000004</v>
      </c>
      <c r="I46" s="2">
        <f>H46</f>
        <v>4960.0200000000004</v>
      </c>
      <c r="J46" s="2">
        <f>I46/G46*100</f>
        <v>99.200400000000016</v>
      </c>
      <c r="K46" s="62"/>
    </row>
    <row r="47" spans="1:50" s="6" customFormat="1" ht="82.5" customHeight="1" x14ac:dyDescent="0.25">
      <c r="A47" s="69" t="s">
        <v>83</v>
      </c>
      <c r="B47" s="79">
        <v>71249.399999999994</v>
      </c>
      <c r="C47" s="47">
        <v>65095.22</v>
      </c>
      <c r="D47" s="47">
        <f t="shared" si="9"/>
        <v>65095.22</v>
      </c>
      <c r="E47" s="47">
        <f t="shared" ref="E47" si="10">D47/B47*100</f>
        <v>91.362481648968284</v>
      </c>
      <c r="F47" s="71"/>
      <c r="G47" s="70">
        <v>35611</v>
      </c>
      <c r="H47" s="70">
        <v>20400.169999999998</v>
      </c>
      <c r="I47" s="70">
        <f>H47</f>
        <v>20400.169999999998</v>
      </c>
      <c r="J47" s="71">
        <f>I47/G47*100</f>
        <v>57.286147538681867</v>
      </c>
      <c r="K47" s="68" t="s">
        <v>153</v>
      </c>
    </row>
    <row r="48" spans="1:50" s="6" customFormat="1" ht="54" customHeight="1" x14ac:dyDescent="0.25">
      <c r="A48" s="17" t="s">
        <v>82</v>
      </c>
      <c r="B48" s="79">
        <v>5667.2</v>
      </c>
      <c r="C48" s="47">
        <v>5418.98</v>
      </c>
      <c r="D48" s="47">
        <f t="shared" si="9"/>
        <v>5418.98</v>
      </c>
      <c r="E48" s="47">
        <f t="shared" ref="E48" si="11">D48/B48*100</f>
        <v>95.620059288537533</v>
      </c>
      <c r="F48" s="2"/>
      <c r="G48" s="7">
        <v>45705.8</v>
      </c>
      <c r="H48" s="7">
        <v>10897.37</v>
      </c>
      <c r="I48" s="7">
        <v>10897.37</v>
      </c>
      <c r="J48" s="2">
        <f>I48/G48*100</f>
        <v>23.842422624699712</v>
      </c>
      <c r="K48" s="62"/>
    </row>
    <row r="49" spans="1:50" s="6" customFormat="1" ht="173.25" customHeight="1" x14ac:dyDescent="0.25">
      <c r="A49" s="69" t="s">
        <v>81</v>
      </c>
      <c r="B49" s="79">
        <v>67311.990000000005</v>
      </c>
      <c r="C49" s="47">
        <v>45855.34</v>
      </c>
      <c r="D49" s="47">
        <f t="shared" si="9"/>
        <v>45855.34</v>
      </c>
      <c r="E49" s="47">
        <f t="shared" ref="E49" si="12">D49/B49*100</f>
        <v>68.123583926132611</v>
      </c>
      <c r="F49" s="73"/>
      <c r="G49" s="72">
        <v>23495.599999999999</v>
      </c>
      <c r="H49" s="72">
        <v>21279.39</v>
      </c>
      <c r="I49" s="72">
        <f>H49</f>
        <v>21279.39</v>
      </c>
      <c r="J49" s="73">
        <f>I49/G49*100</f>
        <v>90.567553073767002</v>
      </c>
      <c r="K49" s="68" t="s">
        <v>154</v>
      </c>
    </row>
    <row r="50" spans="1:50" ht="55.5" hidden="1" customHeight="1" x14ac:dyDescent="0.25">
      <c r="A50" s="8" t="s">
        <v>84</v>
      </c>
      <c r="B50" s="47"/>
      <c r="C50" s="47"/>
      <c r="D50" s="47"/>
      <c r="E50" s="47"/>
      <c r="F50" s="2"/>
      <c r="G50" s="7"/>
      <c r="H50" s="7"/>
      <c r="I50" s="7"/>
      <c r="J50" s="2" t="e">
        <f t="shared" ref="J50:J52" si="13">I50/G50*100</f>
        <v>#DIV/0!</v>
      </c>
      <c r="K50" s="62"/>
    </row>
    <row r="51" spans="1:50" ht="73.5" hidden="1" customHeight="1" x14ac:dyDescent="0.25">
      <c r="A51" s="8" t="s">
        <v>86</v>
      </c>
      <c r="B51" s="47"/>
      <c r="C51" s="47"/>
      <c r="D51" s="47"/>
      <c r="E51" s="47"/>
      <c r="F51" s="2"/>
      <c r="G51" s="7"/>
      <c r="H51" s="7"/>
      <c r="I51" s="7"/>
      <c r="J51" s="2" t="e">
        <f t="shared" si="13"/>
        <v>#DIV/0!</v>
      </c>
      <c r="K51" s="62"/>
    </row>
    <row r="52" spans="1:50" s="29" customFormat="1" ht="89.25" hidden="1" customHeight="1" x14ac:dyDescent="0.25">
      <c r="A52" s="8" t="s">
        <v>85</v>
      </c>
      <c r="B52" s="47"/>
      <c r="C52" s="47"/>
      <c r="D52" s="47"/>
      <c r="E52" s="47"/>
      <c r="F52" s="2"/>
      <c r="G52" s="7"/>
      <c r="H52" s="7"/>
      <c r="I52" s="7"/>
      <c r="J52" s="2" t="e">
        <f t="shared" si="13"/>
        <v>#DIV/0!</v>
      </c>
      <c r="K52" s="6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86.25" hidden="1" customHeight="1" x14ac:dyDescent="0.25">
      <c r="A53" s="8" t="s">
        <v>137</v>
      </c>
      <c r="B53" s="47"/>
      <c r="C53" s="47"/>
      <c r="D53" s="47"/>
      <c r="E53" s="47"/>
      <c r="F53" s="2"/>
      <c r="G53" s="7"/>
      <c r="H53" s="7"/>
      <c r="I53" s="7"/>
      <c r="J53" s="2"/>
      <c r="K53" s="62"/>
    </row>
    <row r="54" spans="1:50" s="25" customFormat="1" ht="26.25" customHeight="1" x14ac:dyDescent="0.25">
      <c r="A54" s="78" t="s">
        <v>26</v>
      </c>
      <c r="B54" s="80">
        <f>SUM(B45:B52)</f>
        <v>201418.69</v>
      </c>
      <c r="C54" s="80">
        <f>SUM(C45:C52)</f>
        <v>173086.32</v>
      </c>
      <c r="D54" s="80">
        <f>SUM(D45:D52)</f>
        <v>173086.32</v>
      </c>
      <c r="E54" s="80">
        <f t="shared" ref="E54:E72" si="14">D54/B54*100</f>
        <v>85.933594345192105</v>
      </c>
      <c r="F54" s="3"/>
      <c r="G54" s="3">
        <f>SUM(G45:G53)</f>
        <v>109855.4</v>
      </c>
      <c r="H54" s="3">
        <f>SUM(H45:H52)</f>
        <v>57571.45</v>
      </c>
      <c r="I54" s="3">
        <f>SUM(I45:I52)</f>
        <v>57571.45</v>
      </c>
      <c r="J54" s="3">
        <f>I54/G54*100</f>
        <v>52.406572640034078</v>
      </c>
      <c r="K54" s="59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</row>
    <row r="55" spans="1:50" ht="21.75" hidden="1" customHeight="1" x14ac:dyDescent="0.25">
      <c r="A55" s="83" t="s">
        <v>43</v>
      </c>
      <c r="B55" s="84"/>
      <c r="C55" s="84"/>
      <c r="D55" s="84"/>
      <c r="E55" s="84"/>
      <c r="F55" s="84"/>
      <c r="G55" s="84"/>
      <c r="H55" s="84"/>
      <c r="I55" s="84"/>
      <c r="J55" s="85"/>
      <c r="K55" s="60"/>
    </row>
    <row r="56" spans="1:50" ht="54.75" hidden="1" customHeight="1" x14ac:dyDescent="0.25">
      <c r="A56" s="17" t="s">
        <v>87</v>
      </c>
      <c r="B56" s="2"/>
      <c r="C56" s="2"/>
      <c r="D56" s="2"/>
      <c r="E56" s="2"/>
      <c r="F56" s="2"/>
      <c r="G56" s="2"/>
      <c r="H56" s="2"/>
      <c r="I56" s="2"/>
      <c r="J56" s="2" t="e">
        <f t="shared" ref="J56:J58" si="15">I56/G56*100</f>
        <v>#DIV/0!</v>
      </c>
      <c r="K56" s="60"/>
    </row>
    <row r="57" spans="1:50" s="35" customFormat="1" ht="51" hidden="1" customHeight="1" x14ac:dyDescent="0.25">
      <c r="A57" s="17" t="s">
        <v>88</v>
      </c>
      <c r="B57" s="2"/>
      <c r="C57" s="2"/>
      <c r="D57" s="2"/>
      <c r="E57" s="2"/>
      <c r="F57" s="2"/>
      <c r="G57" s="2"/>
      <c r="H57" s="2">
        <v>0</v>
      </c>
      <c r="I57" s="2">
        <f>H57</f>
        <v>0</v>
      </c>
      <c r="J57" s="2" t="e">
        <f t="shared" si="15"/>
        <v>#DIV/0!</v>
      </c>
      <c r="K57" s="6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21.75" hidden="1" customHeight="1" x14ac:dyDescent="0.25">
      <c r="A58" s="20" t="s">
        <v>44</v>
      </c>
      <c r="B58" s="3">
        <f>B56+B57</f>
        <v>0</v>
      </c>
      <c r="C58" s="3">
        <f t="shared" ref="C58:D58" si="16">C56+C57</f>
        <v>0</v>
      </c>
      <c r="D58" s="3">
        <f t="shared" si="16"/>
        <v>0</v>
      </c>
      <c r="E58" s="3"/>
      <c r="F58" s="3"/>
      <c r="G58" s="3">
        <f>G56+G57</f>
        <v>0</v>
      </c>
      <c r="H58" s="3">
        <f t="shared" ref="H58:I58" si="17">H56+H57</f>
        <v>0</v>
      </c>
      <c r="I58" s="3">
        <f t="shared" si="17"/>
        <v>0</v>
      </c>
      <c r="J58" s="3" t="e">
        <f t="shared" si="15"/>
        <v>#DIV/0!</v>
      </c>
      <c r="K58" s="59"/>
    </row>
    <row r="59" spans="1:50" ht="22.5" hidden="1" customHeight="1" x14ac:dyDescent="0.25">
      <c r="A59" s="83" t="s">
        <v>46</v>
      </c>
      <c r="B59" s="84"/>
      <c r="C59" s="84"/>
      <c r="D59" s="84"/>
      <c r="E59" s="84"/>
      <c r="F59" s="84"/>
      <c r="G59" s="84"/>
      <c r="H59" s="84"/>
      <c r="I59" s="84"/>
      <c r="J59" s="85"/>
      <c r="K59" s="60"/>
    </row>
    <row r="60" spans="1:50" s="29" customFormat="1" ht="66" hidden="1" customHeight="1" x14ac:dyDescent="0.25">
      <c r="A60" s="8" t="s">
        <v>89</v>
      </c>
      <c r="B60" s="77"/>
      <c r="C60" s="77"/>
      <c r="D60" s="77"/>
      <c r="E60" s="77"/>
      <c r="F60" s="51"/>
      <c r="G60" s="2"/>
      <c r="H60" s="2">
        <v>0</v>
      </c>
      <c r="I60" s="2">
        <f>H60</f>
        <v>0</v>
      </c>
      <c r="J60" s="2" t="e">
        <f>I60/G60*100</f>
        <v>#DIV/0!</v>
      </c>
      <c r="K60" s="6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25.5" hidden="1" customHeight="1" x14ac:dyDescent="0.25">
      <c r="A61" s="20" t="s">
        <v>45</v>
      </c>
      <c r="B61" s="2"/>
      <c r="C61" s="2"/>
      <c r="D61" s="2"/>
      <c r="E61" s="2"/>
      <c r="F61" s="2"/>
      <c r="G61" s="3">
        <f>G60</f>
        <v>0</v>
      </c>
      <c r="H61" s="3">
        <f t="shared" ref="H61:I61" si="18">H60</f>
        <v>0</v>
      </c>
      <c r="I61" s="3">
        <f t="shared" si="18"/>
        <v>0</v>
      </c>
      <c r="J61" s="3" t="e">
        <f>I61/G61*100</f>
        <v>#DIV/0!</v>
      </c>
      <c r="K61" s="59"/>
    </row>
    <row r="62" spans="1:50" ht="68.25" hidden="1" customHeight="1" x14ac:dyDescent="0.25">
      <c r="A62" s="91" t="s">
        <v>70</v>
      </c>
      <c r="B62" s="92"/>
      <c r="C62" s="92"/>
      <c r="D62" s="92"/>
      <c r="E62" s="92"/>
      <c r="F62" s="92"/>
      <c r="G62" s="92"/>
      <c r="H62" s="92"/>
      <c r="I62" s="92"/>
      <c r="J62" s="93"/>
      <c r="K62" s="60"/>
    </row>
    <row r="63" spans="1:50" ht="289.5" hidden="1" customHeight="1" x14ac:dyDescent="0.25">
      <c r="A63" s="8" t="s">
        <v>90</v>
      </c>
      <c r="B63" s="2"/>
      <c r="C63" s="2"/>
      <c r="D63" s="2"/>
      <c r="E63" s="2"/>
      <c r="F63" s="2"/>
      <c r="G63" s="2"/>
      <c r="H63" s="2"/>
      <c r="I63" s="2"/>
      <c r="J63" s="2" t="e">
        <f>I63/G63*100</f>
        <v>#DIV/0!</v>
      </c>
      <c r="K63" s="60"/>
    </row>
    <row r="64" spans="1:50" ht="25.5" hidden="1" customHeight="1" x14ac:dyDescent="0.25">
      <c r="A64" s="20" t="s">
        <v>69</v>
      </c>
      <c r="B64" s="2"/>
      <c r="C64" s="2"/>
      <c r="D64" s="2"/>
      <c r="E64" s="2"/>
      <c r="F64" s="2"/>
      <c r="G64" s="3">
        <f>G63</f>
        <v>0</v>
      </c>
      <c r="H64" s="3">
        <f t="shared" ref="H64:I64" si="19">H63</f>
        <v>0</v>
      </c>
      <c r="I64" s="3">
        <f t="shared" si="19"/>
        <v>0</v>
      </c>
      <c r="J64" s="3" t="e">
        <f>I64/G64*100</f>
        <v>#DIV/0!</v>
      </c>
      <c r="K64" s="60"/>
    </row>
    <row r="65" spans="1:50" s="30" customFormat="1" ht="36.75" hidden="1" customHeight="1" x14ac:dyDescent="0.25">
      <c r="A65" s="83" t="s">
        <v>127</v>
      </c>
      <c r="B65" s="84"/>
      <c r="C65" s="84"/>
      <c r="D65" s="84"/>
      <c r="E65" s="84"/>
      <c r="F65" s="84"/>
      <c r="G65" s="84"/>
      <c r="H65" s="84"/>
      <c r="I65" s="84"/>
      <c r="J65" s="85"/>
      <c r="K65" s="6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28" customFormat="1" ht="50.25" hidden="1" customHeight="1" x14ac:dyDescent="0.25">
      <c r="A66" s="17" t="s">
        <v>102</v>
      </c>
      <c r="B66" s="2"/>
      <c r="C66" s="2"/>
      <c r="D66" s="2"/>
      <c r="E66" s="2"/>
      <c r="F66" s="2"/>
      <c r="G66" s="2"/>
      <c r="H66" s="3"/>
      <c r="I66" s="3"/>
      <c r="J66" s="3"/>
      <c r="K66" s="6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25.5" hidden="1" customHeight="1" x14ac:dyDescent="0.25">
      <c r="A67" s="20" t="s">
        <v>128</v>
      </c>
      <c r="B67" s="2"/>
      <c r="C67" s="2"/>
      <c r="D67" s="2"/>
      <c r="E67" s="2"/>
      <c r="F67" s="2"/>
      <c r="G67" s="3">
        <f>G66</f>
        <v>0</v>
      </c>
      <c r="H67" s="3">
        <f t="shared" ref="H67:I67" si="20">H66</f>
        <v>0</v>
      </c>
      <c r="I67" s="3">
        <f t="shared" si="20"/>
        <v>0</v>
      </c>
      <c r="J67" s="3">
        <v>0</v>
      </c>
      <c r="K67" s="59"/>
    </row>
    <row r="68" spans="1:50" ht="26.25" customHeight="1" x14ac:dyDescent="0.25">
      <c r="A68" s="83" t="s">
        <v>27</v>
      </c>
      <c r="B68" s="84"/>
      <c r="C68" s="84"/>
      <c r="D68" s="84"/>
      <c r="E68" s="84"/>
      <c r="F68" s="84"/>
      <c r="G68" s="84"/>
      <c r="H68" s="84"/>
      <c r="I68" s="84"/>
      <c r="J68" s="85"/>
      <c r="K68" s="60"/>
    </row>
    <row r="69" spans="1:50" s="34" customFormat="1" ht="26.25" customHeight="1" x14ac:dyDescent="0.25">
      <c r="A69" s="17" t="s">
        <v>5</v>
      </c>
      <c r="B69" s="7">
        <v>4554.3</v>
      </c>
      <c r="C69" s="23">
        <v>4505.09</v>
      </c>
      <c r="D69" s="23">
        <v>4505.09</v>
      </c>
      <c r="E69" s="23">
        <f t="shared" si="14"/>
        <v>98.919482686691694</v>
      </c>
      <c r="F69" s="23"/>
      <c r="G69" s="2"/>
      <c r="H69" s="2"/>
      <c r="I69" s="2"/>
      <c r="J69" s="2"/>
      <c r="K69" s="60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3" customFormat="1" ht="36" customHeight="1" x14ac:dyDescent="0.25">
      <c r="A70" s="11" t="s">
        <v>91</v>
      </c>
      <c r="B70" s="7">
        <f>B69</f>
        <v>4554.3</v>
      </c>
      <c r="C70" s="23">
        <f>C69</f>
        <v>4505.09</v>
      </c>
      <c r="D70" s="23">
        <f>D69</f>
        <v>4505.09</v>
      </c>
      <c r="E70" s="23">
        <f t="shared" si="14"/>
        <v>98.919482686691694</v>
      </c>
      <c r="F70" s="23"/>
      <c r="G70" s="10"/>
      <c r="H70" s="10"/>
      <c r="I70" s="10"/>
      <c r="J70" s="10"/>
      <c r="K70" s="63"/>
    </row>
    <row r="71" spans="1:50" s="13" customFormat="1" ht="26.25" hidden="1" customHeight="1" x14ac:dyDescent="0.25">
      <c r="A71" s="11" t="s">
        <v>92</v>
      </c>
      <c r="B71" s="12"/>
      <c r="C71" s="12"/>
      <c r="D71" s="12"/>
      <c r="E71" s="12" t="e">
        <f t="shared" si="14"/>
        <v>#DIV/0!</v>
      </c>
      <c r="F71" s="12"/>
      <c r="G71" s="10"/>
      <c r="H71" s="10"/>
      <c r="I71" s="10"/>
      <c r="J71" s="10"/>
      <c r="K71" s="63"/>
    </row>
    <row r="72" spans="1:50" ht="38.25" hidden="1" customHeight="1" x14ac:dyDescent="0.25">
      <c r="A72" s="17" t="s">
        <v>93</v>
      </c>
      <c r="B72" s="23"/>
      <c r="C72" s="23"/>
      <c r="D72" s="23"/>
      <c r="E72" s="12" t="e">
        <f t="shared" si="14"/>
        <v>#DIV/0!</v>
      </c>
      <c r="F72" s="12"/>
      <c r="G72" s="2"/>
      <c r="H72" s="2"/>
      <c r="I72" s="2"/>
      <c r="J72" s="2"/>
      <c r="K72" s="60"/>
    </row>
    <row r="73" spans="1:50" ht="55.5" hidden="1" customHeight="1" x14ac:dyDescent="0.25">
      <c r="A73" s="17" t="s">
        <v>94</v>
      </c>
      <c r="B73" s="23"/>
      <c r="C73" s="23"/>
      <c r="D73" s="23"/>
      <c r="E73" s="23"/>
      <c r="F73" s="23"/>
      <c r="G73" s="2"/>
      <c r="H73" s="2"/>
      <c r="I73" s="2"/>
      <c r="J73" s="2"/>
      <c r="K73" s="60"/>
    </row>
    <row r="74" spans="1:50" ht="26.25" customHeight="1" x14ac:dyDescent="0.25">
      <c r="A74" s="20" t="s">
        <v>28</v>
      </c>
      <c r="B74" s="3">
        <f>B69+B72</f>
        <v>4554.3</v>
      </c>
      <c r="C74" s="3">
        <f>C69+C72</f>
        <v>4505.09</v>
      </c>
      <c r="D74" s="3">
        <f>D69+D72</f>
        <v>4505.09</v>
      </c>
      <c r="E74" s="3">
        <f t="shared" ref="E74" si="21">D74/B74*100</f>
        <v>98.919482686691694</v>
      </c>
      <c r="F74" s="3"/>
      <c r="G74" s="3">
        <f>G69+G73</f>
        <v>0</v>
      </c>
      <c r="H74" s="3">
        <f t="shared" ref="H74:I74" si="22">H69+H73</f>
        <v>0</v>
      </c>
      <c r="I74" s="3">
        <f t="shared" si="22"/>
        <v>0</v>
      </c>
      <c r="J74" s="3">
        <v>0</v>
      </c>
      <c r="K74" s="60"/>
    </row>
    <row r="75" spans="1:50" ht="23.25" customHeight="1" x14ac:dyDescent="0.25">
      <c r="A75" s="83" t="s">
        <v>29</v>
      </c>
      <c r="B75" s="84"/>
      <c r="C75" s="84"/>
      <c r="D75" s="84"/>
      <c r="E75" s="84"/>
      <c r="F75" s="84"/>
      <c r="G75" s="84"/>
      <c r="H75" s="84"/>
      <c r="I75" s="84"/>
      <c r="J75" s="85"/>
      <c r="K75" s="60"/>
    </row>
    <row r="76" spans="1:50" s="30" customFormat="1" ht="71.25" hidden="1" customHeight="1" x14ac:dyDescent="0.25">
      <c r="A76" s="8" t="s">
        <v>95</v>
      </c>
      <c r="B76" s="2"/>
      <c r="C76" s="2"/>
      <c r="D76" s="2"/>
      <c r="E76" s="2"/>
      <c r="F76" s="2"/>
      <c r="G76" s="7"/>
      <c r="H76" s="2"/>
      <c r="I76" s="2"/>
      <c r="J76" s="2">
        <v>0</v>
      </c>
      <c r="K76" s="6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s="30" customFormat="1" ht="54.75" hidden="1" customHeight="1" x14ac:dyDescent="0.25">
      <c r="A77" s="45" t="s">
        <v>120</v>
      </c>
      <c r="B77" s="2"/>
      <c r="C77" s="2"/>
      <c r="D77" s="2"/>
      <c r="E77" s="2"/>
      <c r="F77" s="2"/>
      <c r="G77" s="7"/>
      <c r="H77" s="2"/>
      <c r="I77" s="2">
        <f>H77</f>
        <v>0</v>
      </c>
      <c r="J77" s="2"/>
      <c r="K77" s="6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s="30" customFormat="1" ht="53.25" hidden="1" customHeight="1" x14ac:dyDescent="0.25">
      <c r="A78" s="17" t="s">
        <v>96</v>
      </c>
      <c r="B78" s="2"/>
      <c r="C78" s="2"/>
      <c r="D78" s="2"/>
      <c r="E78" s="2"/>
      <c r="F78" s="2"/>
      <c r="G78" s="7"/>
      <c r="H78" s="2"/>
      <c r="I78" s="2"/>
      <c r="J78" s="2">
        <v>0</v>
      </c>
      <c r="K78" s="6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s="30" customFormat="1" ht="66" customHeight="1" x14ac:dyDescent="0.25">
      <c r="A79" s="17" t="s">
        <v>97</v>
      </c>
      <c r="B79" s="2"/>
      <c r="C79" s="2"/>
      <c r="D79" s="2"/>
      <c r="E79" s="46"/>
      <c r="F79" s="46"/>
      <c r="G79" s="7">
        <v>483879.3</v>
      </c>
      <c r="H79" s="7">
        <v>429995.57</v>
      </c>
      <c r="I79" s="7">
        <f>H79</f>
        <v>429995.57</v>
      </c>
      <c r="J79" s="2">
        <f>I79/G79*100</f>
        <v>88.864220891449591</v>
      </c>
      <c r="K79" s="6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s="30" customFormat="1" ht="69.75" customHeight="1" x14ac:dyDescent="0.25">
      <c r="A80" s="17" t="s">
        <v>79</v>
      </c>
      <c r="B80" s="2"/>
      <c r="C80" s="2"/>
      <c r="D80" s="2"/>
      <c r="E80" s="2"/>
      <c r="F80" s="2"/>
      <c r="G80" s="7">
        <v>1399.4</v>
      </c>
      <c r="H80" s="7">
        <v>203.91</v>
      </c>
      <c r="I80" s="7">
        <f t="shared" ref="I80:I94" si="23">H80</f>
        <v>203.91</v>
      </c>
      <c r="J80" s="2">
        <f t="shared" ref="J80:J154" si="24">I80/G80*100</f>
        <v>14.571244819208232</v>
      </c>
      <c r="K80" s="6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s="30" customFormat="1" ht="51" customHeight="1" x14ac:dyDescent="0.25">
      <c r="A81" s="17" t="s">
        <v>87</v>
      </c>
      <c r="B81" s="2"/>
      <c r="C81" s="2"/>
      <c r="D81" s="2"/>
      <c r="E81" s="2"/>
      <c r="F81" s="2"/>
      <c r="G81" s="7">
        <v>20586.400000000001</v>
      </c>
      <c r="H81" s="2">
        <v>10672.36</v>
      </c>
      <c r="I81" s="7">
        <f t="shared" si="23"/>
        <v>10672.36</v>
      </c>
      <c r="J81" s="2">
        <f t="shared" si="24"/>
        <v>51.841798468892087</v>
      </c>
      <c r="K81" s="6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s="30" customFormat="1" ht="49.5" hidden="1" customHeight="1" x14ac:dyDescent="0.25">
      <c r="A82" s="17" t="s">
        <v>98</v>
      </c>
      <c r="B82" s="2"/>
      <c r="C82" s="2"/>
      <c r="D82" s="2"/>
      <c r="E82" s="2"/>
      <c r="F82" s="2"/>
      <c r="G82" s="7"/>
      <c r="H82" s="2"/>
      <c r="I82" s="7">
        <f t="shared" si="23"/>
        <v>0</v>
      </c>
      <c r="J82" s="2">
        <v>0</v>
      </c>
      <c r="K82" s="6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s="30" customFormat="1" ht="53.25" customHeight="1" x14ac:dyDescent="0.25">
      <c r="A83" s="17" t="s">
        <v>99</v>
      </c>
      <c r="B83" s="2"/>
      <c r="C83" s="2"/>
      <c r="D83" s="2"/>
      <c r="E83" s="2"/>
      <c r="F83" s="2"/>
      <c r="G83" s="7">
        <v>215082.7</v>
      </c>
      <c r="H83" s="2">
        <v>145421.14000000001</v>
      </c>
      <c r="I83" s="7">
        <f t="shared" si="23"/>
        <v>145421.14000000001</v>
      </c>
      <c r="J83" s="2">
        <f t="shared" si="24"/>
        <v>67.611732603319567</v>
      </c>
      <c r="K83" s="6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s="30" customFormat="1" ht="70.5" customHeight="1" x14ac:dyDescent="0.25">
      <c r="A84" s="17" t="s">
        <v>100</v>
      </c>
      <c r="B84" s="2"/>
      <c r="C84" s="2"/>
      <c r="D84" s="2"/>
      <c r="E84" s="2"/>
      <c r="F84" s="2"/>
      <c r="G84" s="7">
        <v>17291.2</v>
      </c>
      <c r="H84" s="7">
        <v>0</v>
      </c>
      <c r="I84" s="7">
        <f t="shared" si="23"/>
        <v>0</v>
      </c>
      <c r="J84" s="2">
        <f t="shared" si="24"/>
        <v>0</v>
      </c>
      <c r="K84" s="6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s="30" customFormat="1" ht="49.5" customHeight="1" x14ac:dyDescent="0.25">
      <c r="A85" s="17" t="s">
        <v>101</v>
      </c>
      <c r="B85" s="2"/>
      <c r="C85" s="2"/>
      <c r="D85" s="2"/>
      <c r="E85" s="2"/>
      <c r="F85" s="2"/>
      <c r="G85" s="7">
        <v>11422.9</v>
      </c>
      <c r="H85" s="7">
        <v>9379.8700000000008</v>
      </c>
      <c r="I85" s="7">
        <f t="shared" si="23"/>
        <v>9379.8700000000008</v>
      </c>
      <c r="J85" s="2">
        <f t="shared" si="24"/>
        <v>82.114611876143556</v>
      </c>
      <c r="K85" s="6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s="30" customFormat="1" ht="53.25" customHeight="1" x14ac:dyDescent="0.25">
      <c r="A86" s="17" t="s">
        <v>88</v>
      </c>
      <c r="B86" s="2"/>
      <c r="C86" s="2"/>
      <c r="D86" s="2"/>
      <c r="E86" s="2"/>
      <c r="F86" s="2"/>
      <c r="G86" s="7">
        <v>17304.599999999999</v>
      </c>
      <c r="H86" s="7">
        <v>14803.93</v>
      </c>
      <c r="I86" s="7">
        <f t="shared" si="23"/>
        <v>14803.93</v>
      </c>
      <c r="J86" s="2">
        <f t="shared" si="24"/>
        <v>85.549102550766847</v>
      </c>
      <c r="K86" s="6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s="30" customFormat="1" ht="57" hidden="1" customHeight="1" x14ac:dyDescent="0.25">
      <c r="A87" s="17" t="s">
        <v>102</v>
      </c>
      <c r="B87" s="2"/>
      <c r="C87" s="2"/>
      <c r="D87" s="2"/>
      <c r="E87" s="2"/>
      <c r="F87" s="2"/>
      <c r="G87" s="7"/>
      <c r="H87" s="2"/>
      <c r="I87" s="7">
        <f t="shared" si="23"/>
        <v>0</v>
      </c>
      <c r="J87" s="2" t="e">
        <f t="shared" si="24"/>
        <v>#DIV/0!</v>
      </c>
      <c r="K87" s="6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55.5" hidden="1" customHeight="1" x14ac:dyDescent="0.25">
      <c r="A88" s="17" t="s">
        <v>103</v>
      </c>
      <c r="B88" s="2"/>
      <c r="C88" s="2"/>
      <c r="D88" s="2"/>
      <c r="E88" s="2"/>
      <c r="F88" s="2"/>
      <c r="G88" s="7"/>
      <c r="H88" s="2"/>
      <c r="I88" s="7">
        <f t="shared" si="23"/>
        <v>0</v>
      </c>
      <c r="J88" s="2" t="e">
        <f t="shared" si="24"/>
        <v>#DIV/0!</v>
      </c>
      <c r="K88" s="60"/>
    </row>
    <row r="89" spans="1:50" s="30" customFormat="1" ht="54" customHeight="1" x14ac:dyDescent="0.25">
      <c r="A89" s="8" t="s">
        <v>104</v>
      </c>
      <c r="B89" s="2"/>
      <c r="C89" s="2"/>
      <c r="D89" s="2"/>
      <c r="E89" s="2"/>
      <c r="F89" s="2"/>
      <c r="G89" s="7">
        <v>340706.6</v>
      </c>
      <c r="H89" s="2">
        <v>318151.13</v>
      </c>
      <c r="I89" s="7">
        <f t="shared" si="23"/>
        <v>318151.13</v>
      </c>
      <c r="J89" s="2">
        <f t="shared" si="24"/>
        <v>93.379796575704731</v>
      </c>
      <c r="K89" s="6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s="30" customFormat="1" ht="65.25" customHeight="1" x14ac:dyDescent="0.25">
      <c r="A90" s="8" t="s">
        <v>148</v>
      </c>
      <c r="B90" s="2"/>
      <c r="C90" s="2"/>
      <c r="D90" s="2"/>
      <c r="E90" s="2"/>
      <c r="F90" s="2"/>
      <c r="G90" s="7">
        <v>1746</v>
      </c>
      <c r="H90" s="2">
        <v>0</v>
      </c>
      <c r="I90" s="7">
        <f t="shared" si="23"/>
        <v>0</v>
      </c>
      <c r="J90" s="2">
        <f t="shared" si="24"/>
        <v>0</v>
      </c>
      <c r="K90" s="6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s="30" customFormat="1" ht="67.5" customHeight="1" x14ac:dyDescent="0.25">
      <c r="A91" s="8" t="s">
        <v>142</v>
      </c>
      <c r="B91" s="2"/>
      <c r="C91" s="2"/>
      <c r="D91" s="2"/>
      <c r="E91" s="2"/>
      <c r="F91" s="2"/>
      <c r="G91" s="7">
        <v>30956.5</v>
      </c>
      <c r="H91" s="2">
        <v>8887.69</v>
      </c>
      <c r="I91" s="7">
        <f t="shared" si="23"/>
        <v>8887.69</v>
      </c>
      <c r="J91" s="2">
        <f t="shared" si="24"/>
        <v>28.710254712257527</v>
      </c>
      <c r="K91" s="6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s="30" customFormat="1" ht="68.25" customHeight="1" x14ac:dyDescent="0.25">
      <c r="A92" s="8" t="s">
        <v>121</v>
      </c>
      <c r="B92" s="2"/>
      <c r="C92" s="2"/>
      <c r="D92" s="2"/>
      <c r="E92" s="2"/>
      <c r="F92" s="2"/>
      <c r="G92" s="7">
        <v>308777.8</v>
      </c>
      <c r="H92" s="2">
        <v>3936.77</v>
      </c>
      <c r="I92" s="7">
        <f t="shared" si="23"/>
        <v>3936.77</v>
      </c>
      <c r="J92" s="2">
        <f t="shared" ref="J92:J94" si="25">I92/G92*100</f>
        <v>1.2749524091434035</v>
      </c>
      <c r="K92" s="6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s="30" customFormat="1" ht="98.25" hidden="1" customHeight="1" x14ac:dyDescent="0.25">
      <c r="A93" s="8" t="s">
        <v>147</v>
      </c>
      <c r="B93" s="2"/>
      <c r="C93" s="2"/>
      <c r="D93" s="2"/>
      <c r="E93" s="2"/>
      <c r="F93" s="2"/>
      <c r="G93" s="7"/>
      <c r="H93" s="2"/>
      <c r="I93" s="7">
        <f t="shared" si="23"/>
        <v>0</v>
      </c>
      <c r="J93" s="2" t="e">
        <f t="shared" si="25"/>
        <v>#DIV/0!</v>
      </c>
      <c r="K93" s="6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s="30" customFormat="1" ht="71.25" customHeight="1" x14ac:dyDescent="0.25">
      <c r="A94" s="52" t="s">
        <v>162</v>
      </c>
      <c r="B94" s="2"/>
      <c r="C94" s="2"/>
      <c r="D94" s="2"/>
      <c r="E94" s="2"/>
      <c r="F94" s="2"/>
      <c r="G94" s="7">
        <v>21437.1</v>
      </c>
      <c r="H94" s="2">
        <v>14792.65</v>
      </c>
      <c r="I94" s="7">
        <f t="shared" si="23"/>
        <v>14792.65</v>
      </c>
      <c r="J94" s="2">
        <f t="shared" si="25"/>
        <v>69.004902715385938</v>
      </c>
      <c r="K94" s="6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25.5" customHeight="1" x14ac:dyDescent="0.25">
      <c r="A95" s="20" t="s">
        <v>30</v>
      </c>
      <c r="B95" s="3"/>
      <c r="C95" s="3"/>
      <c r="D95" s="3"/>
      <c r="E95" s="3"/>
      <c r="F95" s="3"/>
      <c r="G95" s="3">
        <f>SUM(G76:G94)</f>
        <v>1470590.5000000002</v>
      </c>
      <c r="H95" s="3">
        <f>SUM(H76:H94)</f>
        <v>956245.02</v>
      </c>
      <c r="I95" s="3">
        <f>SUM(I77:I94)</f>
        <v>956245.02</v>
      </c>
      <c r="J95" s="2">
        <f t="shared" si="24"/>
        <v>65.02456122217572</v>
      </c>
      <c r="K95" s="59">
        <f>H95-H93</f>
        <v>956245.02</v>
      </c>
      <c r="L95" s="55"/>
    </row>
    <row r="96" spans="1:50" ht="25.5" customHeight="1" x14ac:dyDescent="0.25">
      <c r="A96" s="91" t="s">
        <v>143</v>
      </c>
      <c r="B96" s="92"/>
      <c r="C96" s="92"/>
      <c r="D96" s="92"/>
      <c r="E96" s="92"/>
      <c r="F96" s="92"/>
      <c r="G96" s="92"/>
      <c r="H96" s="92"/>
      <c r="I96" s="92"/>
      <c r="J96" s="93"/>
      <c r="K96" s="59"/>
    </row>
    <row r="97" spans="1:50" ht="74.25" hidden="1" customHeight="1" x14ac:dyDescent="0.25">
      <c r="A97" s="17" t="s">
        <v>97</v>
      </c>
      <c r="B97" s="50"/>
      <c r="C97" s="50"/>
      <c r="D97" s="50"/>
      <c r="E97" s="50"/>
      <c r="F97" s="50"/>
      <c r="G97" s="2"/>
      <c r="H97" s="2"/>
      <c r="I97" s="2"/>
      <c r="J97" s="2" t="e">
        <f t="shared" si="24"/>
        <v>#DIV/0!</v>
      </c>
      <c r="K97" s="60"/>
    </row>
    <row r="98" spans="1:50" s="28" customFormat="1" ht="66" customHeight="1" x14ac:dyDescent="0.25">
      <c r="A98" s="17" t="s">
        <v>97</v>
      </c>
      <c r="B98" s="50"/>
      <c r="C98" s="50"/>
      <c r="D98" s="50"/>
      <c r="E98" s="50"/>
      <c r="F98" s="50"/>
      <c r="G98" s="2">
        <v>169907</v>
      </c>
      <c r="H98" s="2">
        <v>128170.96</v>
      </c>
      <c r="I98" s="2">
        <f>H98</f>
        <v>128170.96</v>
      </c>
      <c r="J98" s="2">
        <f t="shared" si="24"/>
        <v>75.435950255139588</v>
      </c>
      <c r="K98" s="60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68.25" hidden="1" customHeight="1" x14ac:dyDescent="0.25">
      <c r="A99" s="8" t="s">
        <v>105</v>
      </c>
      <c r="B99" s="3"/>
      <c r="C99" s="3"/>
      <c r="D99" s="3"/>
      <c r="E99" s="3"/>
      <c r="F99" s="3"/>
      <c r="G99" s="2"/>
      <c r="H99" s="2"/>
      <c r="I99" s="2"/>
      <c r="J99" s="2" t="e">
        <f t="shared" si="24"/>
        <v>#DIV/0!</v>
      </c>
      <c r="K99" s="60"/>
    </row>
    <row r="100" spans="1:50" ht="25.5" customHeight="1" x14ac:dyDescent="0.25">
      <c r="A100" s="20" t="s">
        <v>144</v>
      </c>
      <c r="B100" s="3"/>
      <c r="C100" s="3"/>
      <c r="D100" s="3"/>
      <c r="E100" s="3"/>
      <c r="F100" s="3"/>
      <c r="G100" s="3">
        <f>G99+G97+G98</f>
        <v>169907</v>
      </c>
      <c r="H100" s="3">
        <f t="shared" ref="H100:I100" si="26">H99+H97+H98</f>
        <v>128170.96</v>
      </c>
      <c r="I100" s="3">
        <f t="shared" si="26"/>
        <v>128170.96</v>
      </c>
      <c r="J100" s="3">
        <f t="shared" si="24"/>
        <v>75.435950255139588</v>
      </c>
      <c r="K100" s="59"/>
    </row>
    <row r="101" spans="1:50" ht="22.5" hidden="1" customHeight="1" x14ac:dyDescent="0.25">
      <c r="A101" s="83" t="s">
        <v>49</v>
      </c>
      <c r="B101" s="84"/>
      <c r="C101" s="84"/>
      <c r="D101" s="84"/>
      <c r="E101" s="84"/>
      <c r="F101" s="84"/>
      <c r="G101" s="84"/>
      <c r="H101" s="84"/>
      <c r="I101" s="84"/>
      <c r="J101" s="85"/>
      <c r="K101" s="60"/>
    </row>
    <row r="102" spans="1:50" ht="53.25" hidden="1" customHeight="1" x14ac:dyDescent="0.25">
      <c r="A102" s="17" t="s">
        <v>102</v>
      </c>
      <c r="B102" s="77"/>
      <c r="C102" s="77"/>
      <c r="D102" s="77"/>
      <c r="E102" s="77"/>
      <c r="F102" s="51"/>
      <c r="G102" s="2"/>
      <c r="H102" s="2"/>
      <c r="I102" s="2"/>
      <c r="J102" s="2" t="e">
        <f>I102/G102*100</f>
        <v>#DIV/0!</v>
      </c>
      <c r="K102" s="60"/>
    </row>
    <row r="103" spans="1:50" ht="25.5" hidden="1" customHeight="1" x14ac:dyDescent="0.25">
      <c r="A103" s="20" t="s">
        <v>48</v>
      </c>
      <c r="B103" s="2"/>
      <c r="C103" s="2"/>
      <c r="D103" s="2"/>
      <c r="E103" s="2"/>
      <c r="F103" s="2"/>
      <c r="G103" s="3">
        <f>G102</f>
        <v>0</v>
      </c>
      <c r="H103" s="3">
        <f t="shared" ref="H103:I103" si="27">H102</f>
        <v>0</v>
      </c>
      <c r="I103" s="3">
        <f t="shared" si="27"/>
        <v>0</v>
      </c>
      <c r="J103" s="3" t="e">
        <f>I103/G103*100</f>
        <v>#DIV/0!</v>
      </c>
      <c r="K103" s="60"/>
    </row>
    <row r="104" spans="1:50" ht="22.5" hidden="1" customHeight="1" x14ac:dyDescent="0.25">
      <c r="A104" s="83" t="s">
        <v>51</v>
      </c>
      <c r="B104" s="84"/>
      <c r="C104" s="84"/>
      <c r="D104" s="84"/>
      <c r="E104" s="84"/>
      <c r="F104" s="84"/>
      <c r="G104" s="84"/>
      <c r="H104" s="84"/>
      <c r="I104" s="84"/>
      <c r="J104" s="85"/>
      <c r="K104" s="60"/>
    </row>
    <row r="105" spans="1:50" ht="50.25" hidden="1" customHeight="1" x14ac:dyDescent="0.25">
      <c r="A105" s="17" t="s">
        <v>102</v>
      </c>
      <c r="B105" s="77"/>
      <c r="C105" s="77"/>
      <c r="D105" s="77"/>
      <c r="E105" s="77"/>
      <c r="F105" s="51"/>
      <c r="G105" s="2"/>
      <c r="H105" s="2"/>
      <c r="I105" s="2"/>
      <c r="J105" s="2" t="e">
        <f>I105/G105*100</f>
        <v>#DIV/0!</v>
      </c>
      <c r="K105" s="60"/>
    </row>
    <row r="106" spans="1:50" ht="25.5" hidden="1" customHeight="1" x14ac:dyDescent="0.25">
      <c r="A106" s="20" t="s">
        <v>50</v>
      </c>
      <c r="B106" s="2"/>
      <c r="C106" s="2"/>
      <c r="D106" s="2"/>
      <c r="E106" s="2"/>
      <c r="F106" s="2"/>
      <c r="G106" s="3">
        <f>G105</f>
        <v>0</v>
      </c>
      <c r="H106" s="3">
        <f t="shared" ref="H106:I106" si="28">H105</f>
        <v>0</v>
      </c>
      <c r="I106" s="3">
        <f t="shared" si="28"/>
        <v>0</v>
      </c>
      <c r="J106" s="3" t="e">
        <f>I106/G106*100</f>
        <v>#DIV/0!</v>
      </c>
      <c r="K106" s="60"/>
    </row>
    <row r="107" spans="1:50" ht="25.5" hidden="1" customHeight="1" x14ac:dyDescent="0.25">
      <c r="A107" s="91" t="s">
        <v>49</v>
      </c>
      <c r="B107" s="92"/>
      <c r="C107" s="92"/>
      <c r="D107" s="92"/>
      <c r="E107" s="92"/>
      <c r="F107" s="92"/>
      <c r="G107" s="92"/>
      <c r="H107" s="92"/>
      <c r="I107" s="92"/>
      <c r="J107" s="93"/>
      <c r="K107" s="60"/>
    </row>
    <row r="108" spans="1:50" s="28" customFormat="1" ht="51" hidden="1" customHeight="1" x14ac:dyDescent="0.25">
      <c r="A108" s="17" t="s">
        <v>102</v>
      </c>
      <c r="B108" s="2"/>
      <c r="C108" s="2"/>
      <c r="D108" s="2"/>
      <c r="E108" s="2"/>
      <c r="F108" s="2"/>
      <c r="G108" s="2"/>
      <c r="H108" s="2"/>
      <c r="I108" s="2"/>
      <c r="J108" s="2">
        <v>0</v>
      </c>
      <c r="K108" s="6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25.5" hidden="1" customHeight="1" x14ac:dyDescent="0.25">
      <c r="A109" s="20" t="s">
        <v>48</v>
      </c>
      <c r="B109" s="2"/>
      <c r="C109" s="2"/>
      <c r="D109" s="2"/>
      <c r="E109" s="2"/>
      <c r="F109" s="2"/>
      <c r="G109" s="3">
        <f>G108</f>
        <v>0</v>
      </c>
      <c r="H109" s="3">
        <f t="shared" ref="H109:I109" si="29">H108</f>
        <v>0</v>
      </c>
      <c r="I109" s="3">
        <f t="shared" si="29"/>
        <v>0</v>
      </c>
      <c r="J109" s="3">
        <v>0</v>
      </c>
      <c r="K109" s="59"/>
    </row>
    <row r="110" spans="1:50" ht="25.5" customHeight="1" x14ac:dyDescent="0.25">
      <c r="A110" s="83" t="s">
        <v>31</v>
      </c>
      <c r="B110" s="84"/>
      <c r="C110" s="84"/>
      <c r="D110" s="84"/>
      <c r="E110" s="84"/>
      <c r="F110" s="84"/>
      <c r="G110" s="84"/>
      <c r="H110" s="84"/>
      <c r="I110" s="84"/>
      <c r="J110" s="85"/>
      <c r="K110" s="60"/>
    </row>
    <row r="111" spans="1:50" s="30" customFormat="1" ht="72" customHeight="1" x14ac:dyDescent="0.25">
      <c r="A111" s="8" t="s">
        <v>95</v>
      </c>
      <c r="B111" s="38"/>
      <c r="C111" s="23"/>
      <c r="D111" s="23"/>
      <c r="E111" s="23"/>
      <c r="F111" s="23"/>
      <c r="G111" s="2">
        <v>15090</v>
      </c>
      <c r="H111" s="2">
        <v>13590</v>
      </c>
      <c r="I111" s="2">
        <v>13590</v>
      </c>
      <c r="J111" s="2">
        <f>I111/G111*100</f>
        <v>90.059642147117287</v>
      </c>
      <c r="K111" s="6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25.5" customHeight="1" x14ac:dyDescent="0.25">
      <c r="A112" s="20" t="s">
        <v>32</v>
      </c>
      <c r="B112" s="3">
        <f>B111</f>
        <v>0</v>
      </c>
      <c r="C112" s="3">
        <f t="shared" ref="C112:E112" si="30">C111</f>
        <v>0</v>
      </c>
      <c r="D112" s="3">
        <f t="shared" si="30"/>
        <v>0</v>
      </c>
      <c r="E112" s="3">
        <f t="shared" si="30"/>
        <v>0</v>
      </c>
      <c r="F112" s="3"/>
      <c r="G112" s="3">
        <f>G111</f>
        <v>15090</v>
      </c>
      <c r="H112" s="3">
        <f t="shared" ref="H112:I112" si="31">H111</f>
        <v>13590</v>
      </c>
      <c r="I112" s="3">
        <f t="shared" si="31"/>
        <v>13590</v>
      </c>
      <c r="J112" s="3">
        <f>I112/G112*100</f>
        <v>90.059642147117287</v>
      </c>
      <c r="K112" s="59"/>
    </row>
    <row r="113" spans="1:50" ht="25.5" customHeight="1" x14ac:dyDescent="0.25">
      <c r="A113" s="83" t="s">
        <v>53</v>
      </c>
      <c r="B113" s="84"/>
      <c r="C113" s="84"/>
      <c r="D113" s="84"/>
      <c r="E113" s="84"/>
      <c r="F113" s="84"/>
      <c r="G113" s="84"/>
      <c r="H113" s="84"/>
      <c r="I113" s="84"/>
      <c r="J113" s="85"/>
      <c r="K113" s="60"/>
    </row>
    <row r="114" spans="1:50" ht="74.25" hidden="1" customHeight="1" x14ac:dyDescent="0.25">
      <c r="A114" s="8" t="s">
        <v>105</v>
      </c>
      <c r="B114" s="3"/>
      <c r="C114" s="3"/>
      <c r="D114" s="3"/>
      <c r="E114" s="3"/>
      <c r="F114" s="3"/>
      <c r="G114" s="2"/>
      <c r="H114" s="2"/>
      <c r="I114" s="2"/>
      <c r="J114" s="3" t="e">
        <f>I114/G114*100</f>
        <v>#DIV/0!</v>
      </c>
      <c r="K114" s="60"/>
    </row>
    <row r="115" spans="1:50" ht="78.75" hidden="1" customHeight="1" x14ac:dyDescent="0.25">
      <c r="A115" s="17" t="s">
        <v>97</v>
      </c>
      <c r="B115" s="3"/>
      <c r="C115" s="3"/>
      <c r="D115" s="3"/>
      <c r="E115" s="3"/>
      <c r="F115" s="3"/>
      <c r="G115" s="2"/>
      <c r="H115" s="2"/>
      <c r="I115" s="2"/>
      <c r="J115" s="3" t="e">
        <f>I115/G115*100</f>
        <v>#DIV/0!</v>
      </c>
      <c r="K115" s="60"/>
    </row>
    <row r="116" spans="1:50" s="33" customFormat="1" ht="55.5" customHeight="1" x14ac:dyDescent="0.25">
      <c r="A116" s="17" t="s">
        <v>87</v>
      </c>
      <c r="B116" s="3"/>
      <c r="C116" s="3"/>
      <c r="D116" s="3"/>
      <c r="E116" s="3"/>
      <c r="F116" s="3"/>
      <c r="G116" s="2">
        <v>98015.3</v>
      </c>
      <c r="H116" s="2">
        <v>81622.31</v>
      </c>
      <c r="I116" s="2">
        <v>81622.31</v>
      </c>
      <c r="J116" s="3">
        <f>I116/G116*100</f>
        <v>83.275070320654024</v>
      </c>
      <c r="K116" s="60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25.5" customHeight="1" x14ac:dyDescent="0.25">
      <c r="A117" s="20" t="s">
        <v>52</v>
      </c>
      <c r="B117" s="3">
        <f>B115</f>
        <v>0</v>
      </c>
      <c r="C117" s="3">
        <f t="shared" ref="C117:E117" si="32">C115</f>
        <v>0</v>
      </c>
      <c r="D117" s="3">
        <f t="shared" si="32"/>
        <v>0</v>
      </c>
      <c r="E117" s="3">
        <f t="shared" si="32"/>
        <v>0</v>
      </c>
      <c r="F117" s="3"/>
      <c r="G117" s="3">
        <f>G114+G115+G116</f>
        <v>98015.3</v>
      </c>
      <c r="H117" s="3">
        <f t="shared" ref="H117:I117" si="33">H114+H115+H116</f>
        <v>81622.31</v>
      </c>
      <c r="I117" s="3">
        <f t="shared" si="33"/>
        <v>81622.31</v>
      </c>
      <c r="J117" s="3">
        <f>I117/G117*100</f>
        <v>83.275070320654024</v>
      </c>
      <c r="K117" s="59"/>
    </row>
    <row r="118" spans="1:50" ht="21.75" customHeight="1" x14ac:dyDescent="0.25">
      <c r="A118" s="83" t="s">
        <v>54</v>
      </c>
      <c r="B118" s="84"/>
      <c r="C118" s="84"/>
      <c r="D118" s="84"/>
      <c r="E118" s="84"/>
      <c r="F118" s="84"/>
      <c r="G118" s="84"/>
      <c r="H118" s="84"/>
      <c r="I118" s="84"/>
      <c r="J118" s="85"/>
      <c r="K118" s="60"/>
    </row>
    <row r="119" spans="1:50" s="29" customFormat="1" ht="69" customHeight="1" x14ac:dyDescent="0.25">
      <c r="A119" s="8" t="s">
        <v>89</v>
      </c>
      <c r="B119" s="77"/>
      <c r="C119" s="77"/>
      <c r="D119" s="77"/>
      <c r="E119" s="77"/>
      <c r="F119" s="51"/>
      <c r="G119" s="2">
        <v>600</v>
      </c>
      <c r="H119" s="2">
        <v>0</v>
      </c>
      <c r="I119" s="2">
        <v>0</v>
      </c>
      <c r="J119" s="2">
        <f>I119/G119*100</f>
        <v>0</v>
      </c>
      <c r="K119" s="6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25.5" customHeight="1" x14ac:dyDescent="0.25">
      <c r="A120" s="20" t="s">
        <v>55</v>
      </c>
      <c r="B120" s="2"/>
      <c r="C120" s="2"/>
      <c r="D120" s="2"/>
      <c r="E120" s="2"/>
      <c r="F120" s="2"/>
      <c r="G120" s="3">
        <f>G119</f>
        <v>600</v>
      </c>
      <c r="H120" s="3">
        <f t="shared" ref="H120:I120" si="34">H119</f>
        <v>0</v>
      </c>
      <c r="I120" s="3">
        <f t="shared" si="34"/>
        <v>0</v>
      </c>
      <c r="J120" s="3">
        <f>I120/G120*100</f>
        <v>0</v>
      </c>
      <c r="K120" s="59"/>
    </row>
    <row r="121" spans="1:50" ht="21.75" hidden="1" customHeight="1" x14ac:dyDescent="0.25">
      <c r="A121" s="83" t="s">
        <v>57</v>
      </c>
      <c r="B121" s="84"/>
      <c r="C121" s="84"/>
      <c r="D121" s="84"/>
      <c r="E121" s="84"/>
      <c r="F121" s="84"/>
      <c r="G121" s="84"/>
      <c r="H121" s="84"/>
      <c r="I121" s="84"/>
      <c r="J121" s="85"/>
      <c r="K121" s="60"/>
    </row>
    <row r="122" spans="1:50" s="29" customFormat="1" ht="71.25" hidden="1" customHeight="1" x14ac:dyDescent="0.25">
      <c r="A122" s="8" t="s">
        <v>89</v>
      </c>
      <c r="B122" s="77"/>
      <c r="C122" s="77"/>
      <c r="D122" s="77"/>
      <c r="E122" s="77"/>
      <c r="F122" s="51"/>
      <c r="G122" s="2"/>
      <c r="H122" s="2"/>
      <c r="I122" s="2"/>
      <c r="J122" s="2" t="e">
        <f>I122/G122*100</f>
        <v>#DIV/0!</v>
      </c>
      <c r="K122" s="6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25.5" hidden="1" customHeight="1" x14ac:dyDescent="0.25">
      <c r="A123" s="20" t="s">
        <v>56</v>
      </c>
      <c r="B123" s="2"/>
      <c r="C123" s="2"/>
      <c r="D123" s="2"/>
      <c r="E123" s="2"/>
      <c r="F123" s="2"/>
      <c r="G123" s="3">
        <f>G122</f>
        <v>0</v>
      </c>
      <c r="H123" s="3">
        <f t="shared" ref="H123:I123" si="35">H122</f>
        <v>0</v>
      </c>
      <c r="I123" s="3">
        <f t="shared" si="35"/>
        <v>0</v>
      </c>
      <c r="J123" s="3" t="e">
        <f>I123/G123*100</f>
        <v>#DIV/0!</v>
      </c>
      <c r="K123" s="59"/>
    </row>
    <row r="124" spans="1:50" ht="20.25" customHeight="1" x14ac:dyDescent="0.25">
      <c r="A124" s="83" t="s">
        <v>33</v>
      </c>
      <c r="B124" s="84"/>
      <c r="C124" s="84"/>
      <c r="D124" s="84"/>
      <c r="E124" s="84"/>
      <c r="F124" s="84"/>
      <c r="G124" s="84"/>
      <c r="H124" s="84"/>
      <c r="I124" s="84"/>
      <c r="J124" s="85"/>
      <c r="K124" s="60"/>
    </row>
    <row r="125" spans="1:50" s="30" customFormat="1" ht="69" customHeight="1" x14ac:dyDescent="0.25">
      <c r="A125" s="8" t="s">
        <v>151</v>
      </c>
      <c r="B125" s="2">
        <v>10000</v>
      </c>
      <c r="C125" s="2">
        <v>9599.39</v>
      </c>
      <c r="D125" s="2">
        <f>C125</f>
        <v>9599.39</v>
      </c>
      <c r="E125" s="2">
        <f t="shared" ref="E125:E127" si="36">D125/B125*100</f>
        <v>95.993899999999996</v>
      </c>
      <c r="F125" s="2"/>
      <c r="G125" s="2"/>
      <c r="H125" s="2"/>
      <c r="I125" s="2"/>
      <c r="J125" s="2"/>
      <c r="K125" s="6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s="31" customFormat="1" ht="120.75" customHeight="1" x14ac:dyDescent="0.25">
      <c r="A126" s="8" t="s">
        <v>106</v>
      </c>
      <c r="B126" s="2">
        <v>8840</v>
      </c>
      <c r="C126" s="2">
        <v>8840</v>
      </c>
      <c r="D126" s="2">
        <f>C126</f>
        <v>8840</v>
      </c>
      <c r="E126" s="2">
        <f t="shared" si="36"/>
        <v>100</v>
      </c>
      <c r="F126" s="2"/>
      <c r="G126" s="2"/>
      <c r="H126" s="2"/>
      <c r="I126" s="2"/>
      <c r="J126" s="2"/>
      <c r="K126" s="6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5" customHeight="1" x14ac:dyDescent="0.25">
      <c r="A127" s="20" t="s">
        <v>34</v>
      </c>
      <c r="B127" s="3">
        <f>B125+B126</f>
        <v>18840</v>
      </c>
      <c r="C127" s="3">
        <f t="shared" ref="C127:D127" si="37">C125+C126</f>
        <v>18439.39</v>
      </c>
      <c r="D127" s="3">
        <f t="shared" si="37"/>
        <v>18439.39</v>
      </c>
      <c r="E127" s="3">
        <f t="shared" si="36"/>
        <v>97.873619957537144</v>
      </c>
      <c r="F127" s="3"/>
      <c r="G127" s="2"/>
      <c r="H127" s="2"/>
      <c r="I127" s="2"/>
      <c r="J127" s="2"/>
      <c r="K127" s="60"/>
    </row>
    <row r="128" spans="1:50" ht="21.75" hidden="1" customHeight="1" x14ac:dyDescent="0.25">
      <c r="A128" s="83" t="s">
        <v>59</v>
      </c>
      <c r="B128" s="84"/>
      <c r="C128" s="84"/>
      <c r="D128" s="84"/>
      <c r="E128" s="84"/>
      <c r="F128" s="84"/>
      <c r="G128" s="84"/>
      <c r="H128" s="84"/>
      <c r="I128" s="84"/>
      <c r="J128" s="85"/>
      <c r="K128" s="60"/>
    </row>
    <row r="129" spans="1:50" ht="71.25" hidden="1" customHeight="1" x14ac:dyDescent="0.25">
      <c r="A129" s="8" t="s">
        <v>107</v>
      </c>
      <c r="B129" s="77"/>
      <c r="C129" s="77"/>
      <c r="D129" s="77"/>
      <c r="E129" s="77"/>
      <c r="F129" s="51"/>
      <c r="G129" s="2"/>
      <c r="H129" s="2"/>
      <c r="I129" s="2"/>
      <c r="J129" s="2" t="e">
        <f>I129/G129*100</f>
        <v>#DIV/0!</v>
      </c>
      <c r="K129" s="60"/>
    </row>
    <row r="130" spans="1:50" ht="25.5" hidden="1" customHeight="1" x14ac:dyDescent="0.25">
      <c r="A130" s="20" t="s">
        <v>58</v>
      </c>
      <c r="B130" s="2"/>
      <c r="C130" s="2"/>
      <c r="D130" s="2"/>
      <c r="E130" s="2"/>
      <c r="F130" s="2"/>
      <c r="G130" s="3">
        <f>G129</f>
        <v>0</v>
      </c>
      <c r="H130" s="3">
        <f t="shared" ref="H130:I130" si="38">H129</f>
        <v>0</v>
      </c>
      <c r="I130" s="3">
        <f t="shared" si="38"/>
        <v>0</v>
      </c>
      <c r="J130" s="3" t="e">
        <f>I130/G130*100</f>
        <v>#DIV/0!</v>
      </c>
      <c r="K130" s="60"/>
    </row>
    <row r="131" spans="1:50" ht="41.25" hidden="1" customHeight="1" x14ac:dyDescent="0.25">
      <c r="A131" s="83" t="s">
        <v>60</v>
      </c>
      <c r="B131" s="84"/>
      <c r="C131" s="84"/>
      <c r="D131" s="84"/>
      <c r="E131" s="84"/>
      <c r="F131" s="84"/>
      <c r="G131" s="84"/>
      <c r="H131" s="84"/>
      <c r="I131" s="84"/>
      <c r="J131" s="85"/>
      <c r="K131" s="60"/>
    </row>
    <row r="132" spans="1:50" ht="55.5" hidden="1" customHeight="1" x14ac:dyDescent="0.25">
      <c r="A132" s="8" t="s">
        <v>108</v>
      </c>
      <c r="B132" s="77"/>
      <c r="C132" s="77"/>
      <c r="D132" s="77"/>
      <c r="E132" s="77"/>
      <c r="F132" s="51"/>
      <c r="G132" s="2"/>
      <c r="H132" s="2"/>
      <c r="I132" s="2"/>
      <c r="J132" s="2" t="e">
        <f t="shared" ref="J132:J138" si="39">I132/G132*100</f>
        <v>#DIV/0!</v>
      </c>
      <c r="K132" s="60"/>
    </row>
    <row r="133" spans="1:50" ht="64.5" hidden="1" customHeight="1" x14ac:dyDescent="0.25">
      <c r="A133" s="17" t="s">
        <v>109</v>
      </c>
      <c r="B133" s="2"/>
      <c r="C133" s="2"/>
      <c r="D133" s="2"/>
      <c r="E133" s="2"/>
      <c r="F133" s="2"/>
      <c r="G133" s="2"/>
      <c r="H133" s="2"/>
      <c r="I133" s="2"/>
      <c r="J133" s="2" t="e">
        <f t="shared" si="39"/>
        <v>#DIV/0!</v>
      </c>
      <c r="K133" s="60"/>
    </row>
    <row r="134" spans="1:50" ht="33.75" hidden="1" customHeight="1" x14ac:dyDescent="0.25">
      <c r="A134" s="17" t="s">
        <v>110</v>
      </c>
      <c r="B134" s="2"/>
      <c r="C134" s="2"/>
      <c r="D134" s="2"/>
      <c r="E134" s="2"/>
      <c r="F134" s="2"/>
      <c r="G134" s="2"/>
      <c r="H134" s="2"/>
      <c r="I134" s="2"/>
      <c r="J134" s="2" t="e">
        <f t="shared" si="39"/>
        <v>#DIV/0!</v>
      </c>
      <c r="K134" s="60"/>
    </row>
    <row r="135" spans="1:50" ht="37.5" hidden="1" customHeight="1" x14ac:dyDescent="0.25">
      <c r="A135" s="17" t="s">
        <v>111</v>
      </c>
      <c r="B135" s="2"/>
      <c r="C135" s="2"/>
      <c r="D135" s="2"/>
      <c r="E135" s="2"/>
      <c r="F135" s="2"/>
      <c r="G135" s="2"/>
      <c r="H135" s="2"/>
      <c r="I135" s="2"/>
      <c r="J135" s="2" t="e">
        <f t="shared" si="39"/>
        <v>#DIV/0!</v>
      </c>
      <c r="K135" s="60"/>
    </row>
    <row r="136" spans="1:50" ht="35.25" hidden="1" customHeight="1" x14ac:dyDescent="0.25">
      <c r="A136" s="17" t="s">
        <v>112</v>
      </c>
      <c r="B136" s="2"/>
      <c r="C136" s="2"/>
      <c r="D136" s="2"/>
      <c r="E136" s="2"/>
      <c r="F136" s="2"/>
      <c r="G136" s="2"/>
      <c r="H136" s="2"/>
      <c r="I136" s="2"/>
      <c r="J136" s="2" t="e">
        <f t="shared" si="39"/>
        <v>#DIV/0!</v>
      </c>
      <c r="K136" s="60"/>
    </row>
    <row r="137" spans="1:50" ht="54" hidden="1" customHeight="1" x14ac:dyDescent="0.25">
      <c r="A137" s="17" t="s">
        <v>113</v>
      </c>
      <c r="B137" s="2"/>
      <c r="C137" s="2"/>
      <c r="D137" s="2"/>
      <c r="E137" s="2"/>
      <c r="F137" s="2"/>
      <c r="G137" s="2"/>
      <c r="H137" s="2"/>
      <c r="I137" s="2"/>
      <c r="J137" s="2" t="e">
        <f t="shared" si="39"/>
        <v>#DIV/0!</v>
      </c>
      <c r="K137" s="60"/>
    </row>
    <row r="138" spans="1:50" ht="25.5" hidden="1" customHeight="1" x14ac:dyDescent="0.25">
      <c r="A138" s="20" t="s">
        <v>61</v>
      </c>
      <c r="B138" s="2"/>
      <c r="C138" s="2"/>
      <c r="D138" s="2"/>
      <c r="E138" s="2"/>
      <c r="F138" s="2"/>
      <c r="G138" s="3">
        <f>G132+G133+G134+G135+G136+G137</f>
        <v>0</v>
      </c>
      <c r="H138" s="3">
        <f t="shared" ref="H138:I138" si="40">H132+H133+H134+H135+H136+H137</f>
        <v>0</v>
      </c>
      <c r="I138" s="3">
        <f t="shared" si="40"/>
        <v>0</v>
      </c>
      <c r="J138" s="3" t="e">
        <f t="shared" si="39"/>
        <v>#DIV/0!</v>
      </c>
      <c r="K138" s="60"/>
    </row>
    <row r="139" spans="1:50" ht="25.5" hidden="1" customHeight="1" x14ac:dyDescent="0.25">
      <c r="A139" s="91" t="s">
        <v>129</v>
      </c>
      <c r="B139" s="92"/>
      <c r="C139" s="92"/>
      <c r="D139" s="92"/>
      <c r="E139" s="92"/>
      <c r="F139" s="92"/>
      <c r="G139" s="92"/>
      <c r="H139" s="92"/>
      <c r="I139" s="92"/>
      <c r="J139" s="93"/>
      <c r="K139" s="60"/>
    </row>
    <row r="140" spans="1:50" s="32" customFormat="1" ht="54.75" hidden="1" customHeight="1" x14ac:dyDescent="0.25">
      <c r="A140" s="39" t="s">
        <v>130</v>
      </c>
      <c r="B140" s="2"/>
      <c r="C140" s="2"/>
      <c r="D140" s="2"/>
      <c r="E140" s="2"/>
      <c r="F140" s="2"/>
      <c r="G140" s="2"/>
      <c r="H140" s="2"/>
      <c r="I140" s="2"/>
      <c r="J140" s="2" t="e">
        <f>I140/G140*100</f>
        <v>#DIV/0!</v>
      </c>
      <c r="K140" s="6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25.5" hidden="1" customHeight="1" x14ac:dyDescent="0.25">
      <c r="A141" s="20"/>
      <c r="B141" s="2"/>
      <c r="C141" s="2"/>
      <c r="D141" s="2"/>
      <c r="E141" s="2"/>
      <c r="F141" s="2"/>
      <c r="G141" s="3">
        <f>G140</f>
        <v>0</v>
      </c>
      <c r="H141" s="3">
        <f t="shared" ref="H141:I141" si="41">H140</f>
        <v>0</v>
      </c>
      <c r="I141" s="3">
        <f t="shared" si="41"/>
        <v>0</v>
      </c>
      <c r="J141" s="2" t="e">
        <f>I141/G141*100</f>
        <v>#DIV/0!</v>
      </c>
      <c r="K141" s="59"/>
    </row>
    <row r="142" spans="1:50" ht="21.75" customHeight="1" x14ac:dyDescent="0.25">
      <c r="A142" s="83" t="s">
        <v>35</v>
      </c>
      <c r="B142" s="84"/>
      <c r="C142" s="84"/>
      <c r="D142" s="84"/>
      <c r="E142" s="84"/>
      <c r="F142" s="84"/>
      <c r="G142" s="84"/>
      <c r="H142" s="84"/>
      <c r="I142" s="84"/>
      <c r="J142" s="85"/>
      <c r="K142" s="60"/>
    </row>
    <row r="143" spans="1:50" s="31" customFormat="1" ht="37.5" customHeight="1" x14ac:dyDescent="0.25">
      <c r="A143" s="56" t="s">
        <v>139</v>
      </c>
      <c r="B143" s="40">
        <f>B146</f>
        <v>9000</v>
      </c>
      <c r="C143" s="40">
        <v>6427.4</v>
      </c>
      <c r="D143" s="40">
        <f>C143</f>
        <v>6427.4</v>
      </c>
      <c r="E143" s="40">
        <f t="shared" ref="E143:J143" si="42">E146</f>
        <v>71.415555555555557</v>
      </c>
      <c r="F143" s="40"/>
      <c r="G143" s="40">
        <f>G145</f>
        <v>29200</v>
      </c>
      <c r="H143" s="40">
        <v>26317</v>
      </c>
      <c r="I143" s="40">
        <v>26317</v>
      </c>
      <c r="J143" s="40">
        <f t="shared" si="42"/>
        <v>90.126712328767127</v>
      </c>
      <c r="K143" s="6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s="6" customFormat="1" ht="21.75" hidden="1" customHeight="1" x14ac:dyDescent="0.25">
      <c r="A144" s="27" t="s">
        <v>140</v>
      </c>
      <c r="B144" s="38"/>
      <c r="C144" s="38"/>
      <c r="D144" s="40">
        <f t="shared" ref="D144:D145" si="43">C144</f>
        <v>0</v>
      </c>
      <c r="E144" s="38"/>
      <c r="F144" s="38"/>
      <c r="G144" s="38"/>
      <c r="H144" s="38"/>
      <c r="I144" s="38"/>
      <c r="J144" s="47"/>
      <c r="K144" s="60"/>
    </row>
    <row r="145" spans="1:50" ht="27.75" customHeight="1" x14ac:dyDescent="0.25">
      <c r="A145" s="26" t="s">
        <v>138</v>
      </c>
      <c r="B145" s="47">
        <v>9000</v>
      </c>
      <c r="C145" s="47">
        <f>C143</f>
        <v>6427.4</v>
      </c>
      <c r="D145" s="40">
        <f t="shared" si="43"/>
        <v>6427.4</v>
      </c>
      <c r="E145" s="47">
        <f t="shared" ref="E145:E146" si="44">D145/B145*100</f>
        <v>71.415555555555557</v>
      </c>
      <c r="F145" s="47"/>
      <c r="G145" s="47">
        <v>29200</v>
      </c>
      <c r="H145" s="47">
        <f>H143</f>
        <v>26317</v>
      </c>
      <c r="I145" s="47">
        <f>I143</f>
        <v>26317</v>
      </c>
      <c r="J145" s="47">
        <f t="shared" si="24"/>
        <v>90.126712328767127</v>
      </c>
      <c r="K145" s="62"/>
    </row>
    <row r="146" spans="1:50" ht="27" customHeight="1" x14ac:dyDescent="0.25">
      <c r="A146" s="20" t="s">
        <v>36</v>
      </c>
      <c r="B146" s="3">
        <f>B145+B144</f>
        <v>9000</v>
      </c>
      <c r="C146" s="3">
        <f>C145+C144</f>
        <v>6427.4</v>
      </c>
      <c r="D146" s="3">
        <f>D145+D144</f>
        <v>6427.4</v>
      </c>
      <c r="E146" s="2">
        <f t="shared" si="44"/>
        <v>71.415555555555557</v>
      </c>
      <c r="F146" s="2"/>
      <c r="G146" s="3">
        <f>G145+G144</f>
        <v>29200</v>
      </c>
      <c r="H146" s="3">
        <f>H145+H144</f>
        <v>26317</v>
      </c>
      <c r="I146" s="3">
        <f t="shared" ref="I146" si="45">I145</f>
        <v>26317</v>
      </c>
      <c r="J146" s="2">
        <f t="shared" si="24"/>
        <v>90.126712328767127</v>
      </c>
      <c r="K146" s="61"/>
    </row>
    <row r="147" spans="1:50" ht="27.75" hidden="1" customHeight="1" x14ac:dyDescent="0.25">
      <c r="A147" s="83" t="s">
        <v>8</v>
      </c>
      <c r="B147" s="84"/>
      <c r="C147" s="84"/>
      <c r="D147" s="84"/>
      <c r="E147" s="84"/>
      <c r="F147" s="84"/>
      <c r="G147" s="84"/>
      <c r="H147" s="84"/>
      <c r="I147" s="84"/>
      <c r="J147" s="85"/>
      <c r="K147" s="60"/>
    </row>
    <row r="148" spans="1:50" ht="33.75" hidden="1" customHeight="1" x14ac:dyDescent="0.25">
      <c r="A148" s="8" t="s">
        <v>14</v>
      </c>
      <c r="B148" s="2"/>
      <c r="C148" s="2"/>
      <c r="D148" s="2"/>
      <c r="E148" s="2"/>
      <c r="F148" s="2"/>
      <c r="G148" s="2"/>
      <c r="H148" s="2"/>
      <c r="I148" s="2"/>
      <c r="J148" s="2" t="e">
        <f t="shared" si="24"/>
        <v>#DIV/0!</v>
      </c>
      <c r="K148" s="60"/>
    </row>
    <row r="149" spans="1:50" ht="21.75" hidden="1" customHeight="1" x14ac:dyDescent="0.25">
      <c r="A149" s="83" t="s">
        <v>9</v>
      </c>
      <c r="B149" s="84"/>
      <c r="C149" s="84"/>
      <c r="D149" s="84"/>
      <c r="E149" s="84"/>
      <c r="F149" s="84"/>
      <c r="G149" s="84"/>
      <c r="H149" s="84"/>
      <c r="I149" s="84"/>
      <c r="J149" s="85"/>
      <c r="K149" s="60"/>
    </row>
    <row r="150" spans="1:50" ht="36.75" hidden="1" customHeight="1" x14ac:dyDescent="0.25">
      <c r="A150" s="8" t="s">
        <v>7</v>
      </c>
      <c r="B150" s="2"/>
      <c r="C150" s="2"/>
      <c r="D150" s="2"/>
      <c r="E150" s="2"/>
      <c r="F150" s="2"/>
      <c r="G150" s="2"/>
      <c r="H150" s="2"/>
      <c r="I150" s="2"/>
      <c r="J150" s="2" t="e">
        <f t="shared" si="24"/>
        <v>#DIV/0!</v>
      </c>
      <c r="K150" s="60"/>
    </row>
    <row r="151" spans="1:50" ht="36.75" hidden="1" customHeight="1" x14ac:dyDescent="0.25">
      <c r="A151" s="8" t="s">
        <v>4</v>
      </c>
      <c r="B151" s="2"/>
      <c r="C151" s="2"/>
      <c r="D151" s="2"/>
      <c r="E151" s="2"/>
      <c r="F151" s="2"/>
      <c r="G151" s="2"/>
      <c r="H151" s="2"/>
      <c r="I151" s="2"/>
      <c r="J151" s="2" t="e">
        <f t="shared" ref="J151" si="46">I151/G151*100</f>
        <v>#DIV/0!</v>
      </c>
      <c r="K151" s="60"/>
    </row>
    <row r="152" spans="1:50" ht="25.5" hidden="1" customHeight="1" x14ac:dyDescent="0.25">
      <c r="A152" s="20" t="s">
        <v>6</v>
      </c>
      <c r="B152" s="3"/>
      <c r="C152" s="3"/>
      <c r="D152" s="3"/>
      <c r="E152" s="3"/>
      <c r="F152" s="3"/>
      <c r="G152" s="3">
        <f>SUM(G150:G151)</f>
        <v>0</v>
      </c>
      <c r="H152" s="3">
        <f>SUM(H150:H151)</f>
        <v>0</v>
      </c>
      <c r="I152" s="3">
        <f>SUM(I150:I151)</f>
        <v>0</v>
      </c>
      <c r="J152" s="3" t="e">
        <f t="shared" si="24"/>
        <v>#DIV/0!</v>
      </c>
      <c r="K152" s="60"/>
    </row>
    <row r="153" spans="1:50" ht="27.75" hidden="1" customHeight="1" x14ac:dyDescent="0.25">
      <c r="A153" s="83" t="s">
        <v>12</v>
      </c>
      <c r="B153" s="84"/>
      <c r="C153" s="84"/>
      <c r="D153" s="84"/>
      <c r="E153" s="84"/>
      <c r="F153" s="84"/>
      <c r="G153" s="84"/>
      <c r="H153" s="84"/>
      <c r="I153" s="84"/>
      <c r="J153" s="85"/>
      <c r="K153" s="60"/>
    </row>
    <row r="154" spans="1:50" ht="33.75" hidden="1" customHeight="1" x14ac:dyDescent="0.25">
      <c r="A154" s="8" t="s">
        <v>13</v>
      </c>
      <c r="B154" s="2"/>
      <c r="C154" s="2"/>
      <c r="D154" s="2"/>
      <c r="E154" s="2"/>
      <c r="F154" s="2"/>
      <c r="G154" s="2"/>
      <c r="H154" s="2"/>
      <c r="I154" s="2"/>
      <c r="J154" s="2" t="e">
        <f t="shared" si="24"/>
        <v>#DIV/0!</v>
      </c>
      <c r="K154" s="60"/>
    </row>
    <row r="155" spans="1:50" ht="21.75" hidden="1" customHeight="1" x14ac:dyDescent="0.25">
      <c r="A155" s="83" t="s">
        <v>63</v>
      </c>
      <c r="B155" s="84"/>
      <c r="C155" s="84"/>
      <c r="D155" s="84"/>
      <c r="E155" s="84"/>
      <c r="F155" s="84"/>
      <c r="G155" s="84"/>
      <c r="H155" s="84"/>
      <c r="I155" s="84"/>
      <c r="J155" s="85"/>
      <c r="K155" s="60"/>
    </row>
    <row r="156" spans="1:50" ht="54.75" hidden="1" customHeight="1" x14ac:dyDescent="0.25">
      <c r="A156" s="8" t="s">
        <v>114</v>
      </c>
      <c r="B156" s="77"/>
      <c r="C156" s="77"/>
      <c r="D156" s="77"/>
      <c r="E156" s="77"/>
      <c r="F156" s="51"/>
      <c r="G156" s="2"/>
      <c r="H156" s="2"/>
      <c r="I156" s="2"/>
      <c r="J156" s="2" t="e">
        <f>I156/G156*100</f>
        <v>#DIV/0!</v>
      </c>
      <c r="K156" s="60"/>
    </row>
    <row r="157" spans="1:50" ht="25.5" hidden="1" customHeight="1" x14ac:dyDescent="0.25">
      <c r="A157" s="20" t="s">
        <v>62</v>
      </c>
      <c r="B157" s="2"/>
      <c r="C157" s="2"/>
      <c r="D157" s="2"/>
      <c r="E157" s="2"/>
      <c r="F157" s="2"/>
      <c r="G157" s="3">
        <f>G156</f>
        <v>0</v>
      </c>
      <c r="H157" s="3">
        <f t="shared" ref="H157:I157" si="47">H156</f>
        <v>0</v>
      </c>
      <c r="I157" s="3">
        <f t="shared" si="47"/>
        <v>0</v>
      </c>
      <c r="J157" s="3" t="e">
        <f>I157/G157*100</f>
        <v>#DIV/0!</v>
      </c>
      <c r="K157" s="60"/>
    </row>
    <row r="158" spans="1:50" ht="21.75" hidden="1" customHeight="1" x14ac:dyDescent="0.25">
      <c r="A158" s="83" t="s">
        <v>65</v>
      </c>
      <c r="B158" s="84"/>
      <c r="C158" s="84"/>
      <c r="D158" s="84"/>
      <c r="E158" s="84"/>
      <c r="F158" s="84"/>
      <c r="G158" s="84"/>
      <c r="H158" s="84"/>
      <c r="I158" s="84"/>
      <c r="J158" s="85"/>
      <c r="K158" s="60"/>
    </row>
    <row r="159" spans="1:50" s="30" customFormat="1" ht="57" hidden="1" customHeight="1" x14ac:dyDescent="0.25">
      <c r="A159" s="8" t="s">
        <v>122</v>
      </c>
      <c r="B159" s="77"/>
      <c r="C159" s="77"/>
      <c r="D159" s="77"/>
      <c r="E159" s="77"/>
      <c r="F159" s="51"/>
      <c r="G159" s="2"/>
      <c r="H159" s="2"/>
      <c r="I159" s="2"/>
      <c r="J159" s="2" t="e">
        <f>I159/G159*100</f>
        <v>#DIV/0!</v>
      </c>
      <c r="K159" s="6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25.5" hidden="1" customHeight="1" x14ac:dyDescent="0.25">
      <c r="A160" s="20" t="s">
        <v>64</v>
      </c>
      <c r="B160" s="2"/>
      <c r="C160" s="2"/>
      <c r="D160" s="2"/>
      <c r="E160" s="2"/>
      <c r="F160" s="2"/>
      <c r="G160" s="3">
        <f>G159</f>
        <v>0</v>
      </c>
      <c r="H160" s="3">
        <f t="shared" ref="H160:I160" si="48">H159</f>
        <v>0</v>
      </c>
      <c r="I160" s="3">
        <f t="shared" si="48"/>
        <v>0</v>
      </c>
      <c r="J160" s="3" t="e">
        <f>I160/G160*100</f>
        <v>#DIV/0!</v>
      </c>
      <c r="K160" s="59"/>
    </row>
    <row r="161" spans="1:50" ht="21.75" customHeight="1" x14ac:dyDescent="0.25">
      <c r="A161" s="83" t="s">
        <v>37</v>
      </c>
      <c r="B161" s="84"/>
      <c r="C161" s="84"/>
      <c r="D161" s="84"/>
      <c r="E161" s="84"/>
      <c r="F161" s="84"/>
      <c r="G161" s="84"/>
      <c r="H161" s="84"/>
      <c r="I161" s="84"/>
      <c r="J161" s="85"/>
      <c r="K161" s="60"/>
    </row>
    <row r="162" spans="1:50" ht="56.25" customHeight="1" x14ac:dyDescent="0.25">
      <c r="A162" s="8" t="s">
        <v>115</v>
      </c>
      <c r="B162" s="2">
        <v>9460.2999999999993</v>
      </c>
      <c r="C162" s="2">
        <v>9078.92</v>
      </c>
      <c r="D162" s="2">
        <v>9078.92</v>
      </c>
      <c r="E162" s="2">
        <f t="shared" ref="E162" si="49">D162/B162*100</f>
        <v>95.96862678773401</v>
      </c>
      <c r="F162" s="2"/>
      <c r="G162" s="2">
        <v>6962.58</v>
      </c>
      <c r="H162" s="2">
        <v>6959.74</v>
      </c>
      <c r="I162" s="2">
        <f>H162</f>
        <v>6959.74</v>
      </c>
      <c r="J162" s="2">
        <f>I162/G162*100</f>
        <v>99.959210522536182</v>
      </c>
      <c r="K162" s="60"/>
    </row>
    <row r="163" spans="1:50" ht="22.5" customHeight="1" x14ac:dyDescent="0.25">
      <c r="A163" s="20" t="s">
        <v>38</v>
      </c>
      <c r="B163" s="3">
        <f>B162</f>
        <v>9460.2999999999993</v>
      </c>
      <c r="C163" s="3">
        <f>C162</f>
        <v>9078.92</v>
      </c>
      <c r="D163" s="3">
        <f>D162</f>
        <v>9078.92</v>
      </c>
      <c r="E163" s="3">
        <f>D163/B163*100</f>
        <v>95.96862678773401</v>
      </c>
      <c r="F163" s="3"/>
      <c r="G163" s="3">
        <f>SUM(G162:G162)</f>
        <v>6962.58</v>
      </c>
      <c r="H163" s="3">
        <f>SUM(H162:H162)</f>
        <v>6959.74</v>
      </c>
      <c r="I163" s="3">
        <f>SUM(I162:I162)</f>
        <v>6959.74</v>
      </c>
      <c r="J163" s="3">
        <f>I163/G163*100</f>
        <v>99.959210522536182</v>
      </c>
      <c r="K163" s="59"/>
    </row>
    <row r="164" spans="1:50" ht="21.75" hidden="1" customHeight="1" x14ac:dyDescent="0.25">
      <c r="A164" s="83" t="s">
        <v>66</v>
      </c>
      <c r="B164" s="84"/>
      <c r="C164" s="84"/>
      <c r="D164" s="84"/>
      <c r="E164" s="84"/>
      <c r="F164" s="84"/>
      <c r="G164" s="84"/>
      <c r="H164" s="84"/>
      <c r="I164" s="84"/>
      <c r="J164" s="85"/>
      <c r="K164" s="60"/>
    </row>
    <row r="165" spans="1:50" ht="53.25" hidden="1" customHeight="1" x14ac:dyDescent="0.25">
      <c r="A165" s="17" t="s">
        <v>116</v>
      </c>
      <c r="B165" s="3"/>
      <c r="C165" s="3"/>
      <c r="D165" s="3"/>
      <c r="E165" s="3"/>
      <c r="F165" s="3"/>
      <c r="G165" s="2"/>
      <c r="H165" s="2"/>
      <c r="I165" s="2"/>
      <c r="J165" s="2" t="e">
        <f>I165/G165*100</f>
        <v>#DIV/0!</v>
      </c>
      <c r="K165" s="60"/>
    </row>
    <row r="166" spans="1:50" ht="22.5" hidden="1" customHeight="1" x14ac:dyDescent="0.25">
      <c r="A166" s="20" t="s">
        <v>67</v>
      </c>
      <c r="B166" s="3"/>
      <c r="C166" s="3"/>
      <c r="D166" s="3"/>
      <c r="E166" s="3"/>
      <c r="F166" s="3"/>
      <c r="G166" s="3">
        <f>G165</f>
        <v>0</v>
      </c>
      <c r="H166" s="3">
        <f t="shared" ref="H166:I166" si="50">H165</f>
        <v>0</v>
      </c>
      <c r="I166" s="3">
        <f t="shared" si="50"/>
        <v>0</v>
      </c>
      <c r="J166" s="3" t="e">
        <f>I166/G166*100</f>
        <v>#DIV/0!</v>
      </c>
      <c r="K166" s="60"/>
    </row>
    <row r="167" spans="1:50" ht="21.75" hidden="1" customHeight="1" x14ac:dyDescent="0.25">
      <c r="A167" s="83" t="s">
        <v>141</v>
      </c>
      <c r="B167" s="84"/>
      <c r="C167" s="84"/>
      <c r="D167" s="84"/>
      <c r="E167" s="84"/>
      <c r="F167" s="84"/>
      <c r="G167" s="84"/>
      <c r="H167" s="84"/>
      <c r="I167" s="84"/>
      <c r="J167" s="85"/>
      <c r="K167" s="60"/>
    </row>
    <row r="168" spans="1:50" ht="33.75" hidden="1" customHeight="1" x14ac:dyDescent="0.25">
      <c r="A168" s="17" t="s">
        <v>14</v>
      </c>
      <c r="B168" s="2"/>
      <c r="C168" s="2"/>
      <c r="D168" s="2">
        <f>C168</f>
        <v>0</v>
      </c>
      <c r="E168" s="2"/>
      <c r="F168" s="2"/>
      <c r="G168" s="2">
        <v>0</v>
      </c>
      <c r="H168" s="2">
        <f>G168</f>
        <v>0</v>
      </c>
      <c r="I168" s="2">
        <f>H168</f>
        <v>0</v>
      </c>
      <c r="K168" s="60"/>
    </row>
    <row r="169" spans="1:50" ht="22.5" hidden="1" customHeight="1" x14ac:dyDescent="0.25">
      <c r="A169" s="20" t="s">
        <v>117</v>
      </c>
      <c r="B169" s="3">
        <f>B168</f>
        <v>0</v>
      </c>
      <c r="C169" s="3">
        <f>C168</f>
        <v>0</v>
      </c>
      <c r="D169" s="3">
        <f t="shared" ref="D169" si="51">D168</f>
        <v>0</v>
      </c>
      <c r="E169" s="3">
        <v>0</v>
      </c>
      <c r="F169" s="3"/>
      <c r="G169" s="3">
        <f>G168</f>
        <v>0</v>
      </c>
      <c r="H169" s="3">
        <f t="shared" ref="H169:I169" si="52">H168</f>
        <v>0</v>
      </c>
      <c r="I169" s="3">
        <f t="shared" si="52"/>
        <v>0</v>
      </c>
      <c r="J169" s="2">
        <v>0</v>
      </c>
      <c r="K169" s="60"/>
    </row>
    <row r="170" spans="1:50" ht="18.75" hidden="1" customHeight="1" x14ac:dyDescent="0.25">
      <c r="A170" s="83" t="s">
        <v>39</v>
      </c>
      <c r="B170" s="84"/>
      <c r="C170" s="84"/>
      <c r="D170" s="84"/>
      <c r="E170" s="84"/>
      <c r="F170" s="84"/>
      <c r="G170" s="84"/>
      <c r="H170" s="84"/>
      <c r="I170" s="84"/>
      <c r="J170" s="85"/>
    </row>
    <row r="171" spans="1:50" ht="32.25" hidden="1" customHeight="1" x14ac:dyDescent="0.25">
      <c r="A171" s="8" t="s">
        <v>41</v>
      </c>
      <c r="B171" s="2"/>
      <c r="C171" s="2"/>
      <c r="D171" s="2"/>
      <c r="E171" s="2"/>
      <c r="F171" s="2"/>
      <c r="G171" s="2"/>
      <c r="H171" s="2"/>
      <c r="I171" s="2"/>
      <c r="J171" s="2">
        <f>J163+J170</f>
        <v>99.959210522536182</v>
      </c>
    </row>
    <row r="172" spans="1:50" ht="32.25" hidden="1" customHeight="1" x14ac:dyDescent="0.25">
      <c r="A172" s="8" t="s">
        <v>68</v>
      </c>
      <c r="B172" s="2"/>
      <c r="C172" s="2"/>
      <c r="D172" s="2"/>
      <c r="E172" s="2"/>
      <c r="F172" s="2"/>
      <c r="G172" s="2"/>
      <c r="H172" s="2"/>
      <c r="I172" s="2"/>
      <c r="J172" s="2">
        <f>J164+J171</f>
        <v>99.959210522536182</v>
      </c>
    </row>
    <row r="173" spans="1:50" ht="27" hidden="1" customHeight="1" x14ac:dyDescent="0.25">
      <c r="A173" s="20" t="s">
        <v>40</v>
      </c>
      <c r="B173" s="3">
        <f>B171</f>
        <v>0</v>
      </c>
      <c r="C173" s="3">
        <f t="shared" ref="C173:D173" si="53">C171</f>
        <v>0</v>
      </c>
      <c r="D173" s="3">
        <f t="shared" si="53"/>
        <v>0</v>
      </c>
      <c r="E173" s="3"/>
      <c r="F173" s="3"/>
      <c r="G173" s="3">
        <f>G171+G172</f>
        <v>0</v>
      </c>
      <c r="H173" s="3">
        <f t="shared" ref="H173:I173" si="54">H171+H172</f>
        <v>0</v>
      </c>
      <c r="I173" s="3">
        <f t="shared" si="54"/>
        <v>0</v>
      </c>
      <c r="J173" s="3">
        <f t="shared" ref="J173" si="55">J170+J171</f>
        <v>99.959210522536182</v>
      </c>
    </row>
    <row r="174" spans="1:50" ht="15.75" hidden="1" customHeight="1" x14ac:dyDescent="0.25">
      <c r="A174" s="20"/>
      <c r="B174" s="3"/>
      <c r="C174" s="3"/>
      <c r="D174" s="3"/>
      <c r="E174" s="3"/>
      <c r="F174" s="3"/>
      <c r="G174" s="3"/>
      <c r="H174" s="3"/>
      <c r="I174" s="3"/>
      <c r="J174" s="3"/>
    </row>
    <row r="175" spans="1:50" ht="19.5" hidden="1" customHeight="1" x14ac:dyDescent="0.25">
      <c r="A175" s="83" t="s">
        <v>123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57"/>
      <c r="L175" s="36"/>
    </row>
    <row r="176" spans="1:50" s="30" customFormat="1" ht="67.5" hidden="1" customHeight="1" x14ac:dyDescent="0.25">
      <c r="A176" s="8" t="s">
        <v>125</v>
      </c>
      <c r="B176" s="3"/>
      <c r="C176" s="3"/>
      <c r="D176" s="3"/>
      <c r="E176" s="3"/>
      <c r="F176" s="3"/>
      <c r="G176" s="2"/>
      <c r="H176" s="2"/>
      <c r="I176" s="2"/>
      <c r="J176" s="2" t="e">
        <f>I176/G176*100</f>
        <v>#DIV/0!</v>
      </c>
      <c r="K176" s="65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11" ht="20.25" hidden="1" customHeight="1" x14ac:dyDescent="0.25">
      <c r="A177" s="20" t="s">
        <v>40</v>
      </c>
      <c r="B177" s="3"/>
      <c r="C177" s="3"/>
      <c r="D177" s="3"/>
      <c r="E177" s="3"/>
      <c r="F177" s="3"/>
      <c r="G177" s="3">
        <f>G176</f>
        <v>0</v>
      </c>
      <c r="H177" s="3">
        <f>H176</f>
        <v>0</v>
      </c>
      <c r="I177" s="3">
        <f t="shared" ref="I177:J177" si="56">I176</f>
        <v>0</v>
      </c>
      <c r="J177" s="3" t="e">
        <f t="shared" si="56"/>
        <v>#DIV/0!</v>
      </c>
      <c r="K177" s="66"/>
    </row>
    <row r="178" spans="1:11" s="16" customFormat="1" ht="31.5" customHeight="1" x14ac:dyDescent="0.3">
      <c r="A178" s="14" t="s">
        <v>11</v>
      </c>
      <c r="B178" s="15">
        <f>B169+B163+B146++B54+B36+B10+B8+B127+B74+B120+B117+B112+B100+B95+B43+B26+B21+B18</f>
        <v>300550.68999999994</v>
      </c>
      <c r="C178" s="15">
        <f>C169+C163+C146++C54+C36+C10+C8+C127+C74+C120+C117+C112+C100+C95+C43+C26+C21+C18</f>
        <v>256500.19000000003</v>
      </c>
      <c r="D178" s="15">
        <f t="shared" ref="D178" si="57">D169+D163+D146++D54+D36+D10+D8+D127+D74+D120+D117+D112+D100+D95+D43+D26+D21+D18</f>
        <v>256500.19000000003</v>
      </c>
      <c r="E178" s="15">
        <f t="shared" ref="E178" si="58">D178/B178*100</f>
        <v>85.343404135921318</v>
      </c>
      <c r="F178" s="15"/>
      <c r="G178" s="15">
        <f>G169+G163+G146++G54+G36+G10+G8+G127+G74+G120+G117+G112+G100+G95+G43+G26+G21+G18</f>
        <v>2329105.7700000005</v>
      </c>
      <c r="H178" s="15">
        <f>H169+H163+H146++H54+H36+H10+H8+H127+H74+H120+H117+H112+H100+H95+H43+H26+H21+H18</f>
        <v>1636602.7400000002</v>
      </c>
      <c r="I178" s="15">
        <f>I169+I163+I146++I54+I36+I10+I8+I127+I74+I120+I117+I112+I100+I95+I43+I26+I21+I18</f>
        <v>1636737.04</v>
      </c>
      <c r="J178" s="15">
        <f>I178/G178*100</f>
        <v>70.273195021108876</v>
      </c>
      <c r="K178" s="67"/>
    </row>
    <row r="179" spans="1:11" x14ac:dyDescent="0.25">
      <c r="A179" s="24"/>
      <c r="B179" s="37"/>
      <c r="C179" s="37"/>
      <c r="D179" s="37"/>
      <c r="E179" s="4"/>
      <c r="F179" s="4"/>
      <c r="G179" s="4"/>
      <c r="H179" s="4"/>
      <c r="I179" s="4"/>
      <c r="J179" s="4"/>
      <c r="K179" s="66"/>
    </row>
    <row r="180" spans="1:11" x14ac:dyDescent="0.25">
      <c r="A180" s="24"/>
      <c r="B180" s="37"/>
      <c r="C180" s="37"/>
      <c r="D180" s="37"/>
      <c r="E180" s="4"/>
      <c r="F180" s="4"/>
      <c r="G180" s="4"/>
      <c r="H180" s="4"/>
      <c r="I180" s="4"/>
      <c r="J180" s="4"/>
      <c r="K180" s="66"/>
    </row>
    <row r="181" spans="1:11" x14ac:dyDescent="0.25">
      <c r="A181" s="24"/>
      <c r="B181" s="4"/>
      <c r="C181" s="44"/>
      <c r="D181" s="4"/>
      <c r="E181" s="4"/>
      <c r="F181" s="4"/>
      <c r="G181" s="4"/>
      <c r="H181" s="4"/>
      <c r="I181" s="4"/>
      <c r="J181" s="4"/>
    </row>
    <row r="182" spans="1:11" x14ac:dyDescent="0.25">
      <c r="A182" s="24"/>
      <c r="B182" s="4"/>
      <c r="C182" s="4"/>
      <c r="D182" s="4"/>
      <c r="E182" s="4"/>
      <c r="F182" s="4"/>
      <c r="G182" s="4"/>
      <c r="H182" s="4"/>
      <c r="I182" s="4"/>
      <c r="J182" s="4"/>
    </row>
    <row r="183" spans="1:11" x14ac:dyDescent="0.25">
      <c r="A183" s="24"/>
      <c r="B183" s="5"/>
      <c r="C183" s="5"/>
      <c r="D183" s="5"/>
      <c r="E183" s="5"/>
      <c r="F183" s="5"/>
      <c r="G183" s="4"/>
      <c r="H183" s="4"/>
      <c r="I183" s="4"/>
      <c r="J183" s="4"/>
    </row>
    <row r="184" spans="1:11" x14ac:dyDescent="0.25">
      <c r="A184" s="24"/>
      <c r="B184" s="5"/>
      <c r="C184" s="5"/>
      <c r="D184" s="5"/>
      <c r="E184" s="5"/>
      <c r="F184" s="5"/>
      <c r="G184" s="4"/>
      <c r="H184" s="4"/>
      <c r="I184" s="4"/>
      <c r="J184" s="4"/>
    </row>
    <row r="185" spans="1:11" x14ac:dyDescent="0.25">
      <c r="A185" s="24"/>
      <c r="B185" s="5"/>
      <c r="C185" s="5"/>
      <c r="D185" s="5"/>
      <c r="E185" s="5"/>
      <c r="F185" s="5"/>
      <c r="G185" s="4"/>
      <c r="H185" s="4"/>
      <c r="I185" s="4"/>
      <c r="J185" s="4"/>
    </row>
    <row r="186" spans="1:11" x14ac:dyDescent="0.25">
      <c r="A186" s="24"/>
      <c r="B186" s="5"/>
      <c r="C186" s="5"/>
      <c r="D186" s="5"/>
      <c r="E186" s="5"/>
      <c r="F186" s="5"/>
      <c r="G186" s="4"/>
      <c r="H186" s="4"/>
      <c r="I186" s="4"/>
      <c r="J186" s="4"/>
    </row>
    <row r="187" spans="1:11" x14ac:dyDescent="0.25">
      <c r="A187" s="24"/>
      <c r="B187" s="5"/>
      <c r="C187" s="5"/>
      <c r="D187" s="5"/>
      <c r="E187" s="5"/>
      <c r="F187" s="5"/>
      <c r="G187" s="4"/>
      <c r="H187" s="4"/>
      <c r="I187" s="4"/>
      <c r="J187" s="4"/>
    </row>
    <row r="188" spans="1:11" x14ac:dyDescent="0.25">
      <c r="A188" s="24"/>
      <c r="B188" s="5"/>
      <c r="C188" s="5"/>
      <c r="D188" s="5"/>
      <c r="E188" s="5"/>
      <c r="F188" s="5"/>
      <c r="G188" s="4"/>
      <c r="H188" s="4"/>
      <c r="I188" s="4"/>
      <c r="J188" s="4"/>
    </row>
    <row r="189" spans="1:11" x14ac:dyDescent="0.25">
      <c r="A189" s="24"/>
      <c r="B189" s="5"/>
      <c r="C189" s="5"/>
      <c r="D189" s="5"/>
      <c r="E189" s="5"/>
      <c r="F189" s="5"/>
      <c r="G189" s="4"/>
      <c r="H189" s="4"/>
      <c r="I189" s="4"/>
      <c r="J189" s="4"/>
    </row>
    <row r="190" spans="1:11" x14ac:dyDescent="0.25">
      <c r="A190" s="24"/>
      <c r="B190" s="5"/>
      <c r="C190" s="5"/>
      <c r="D190" s="5"/>
      <c r="E190" s="5"/>
      <c r="F190" s="5"/>
      <c r="G190" s="4"/>
      <c r="H190" s="4"/>
      <c r="I190" s="4"/>
      <c r="J190" s="4"/>
    </row>
    <row r="191" spans="1:11" x14ac:dyDescent="0.25">
      <c r="A191" s="24"/>
      <c r="B191" s="5"/>
      <c r="C191" s="5"/>
      <c r="D191" s="5"/>
      <c r="E191" s="5"/>
      <c r="F191" s="5"/>
      <c r="G191" s="4"/>
      <c r="H191" s="4"/>
      <c r="I191" s="4"/>
      <c r="J191" s="4"/>
    </row>
    <row r="192" spans="1:11" x14ac:dyDescent="0.25">
      <c r="A192" s="24"/>
      <c r="B192" s="5"/>
      <c r="C192" s="5"/>
      <c r="D192" s="5"/>
      <c r="E192" s="5"/>
      <c r="F192" s="5"/>
      <c r="G192" s="4"/>
      <c r="H192" s="4"/>
      <c r="I192" s="4"/>
      <c r="J192" s="4"/>
    </row>
    <row r="193" spans="1:10" x14ac:dyDescent="0.25">
      <c r="A193" s="24"/>
      <c r="B193" s="5"/>
      <c r="C193" s="5"/>
      <c r="D193" s="5"/>
      <c r="E193" s="5"/>
      <c r="F193" s="5"/>
      <c r="G193" s="4"/>
      <c r="H193" s="4"/>
      <c r="I193" s="4"/>
      <c r="J193" s="4"/>
    </row>
    <row r="194" spans="1:10" x14ac:dyDescent="0.25">
      <c r="A194" s="24"/>
      <c r="B194" s="5"/>
      <c r="C194" s="5"/>
      <c r="D194" s="5"/>
      <c r="E194" s="5"/>
      <c r="F194" s="5"/>
      <c r="G194" s="4"/>
      <c r="H194" s="4"/>
      <c r="I194" s="4"/>
      <c r="J194" s="4"/>
    </row>
    <row r="195" spans="1:10" x14ac:dyDescent="0.25">
      <c r="A195" s="24"/>
      <c r="B195" s="5"/>
      <c r="C195" s="5"/>
      <c r="D195" s="5"/>
      <c r="E195" s="5"/>
      <c r="F195" s="5"/>
      <c r="G195" s="4"/>
      <c r="H195" s="4"/>
      <c r="I195" s="4"/>
      <c r="J195" s="4"/>
    </row>
    <row r="196" spans="1:10" x14ac:dyDescent="0.25">
      <c r="A196" s="24"/>
      <c r="B196" s="5"/>
      <c r="C196" s="5"/>
      <c r="D196" s="5"/>
      <c r="E196" s="5"/>
      <c r="F196" s="5"/>
      <c r="G196" s="4"/>
      <c r="H196" s="4"/>
      <c r="I196" s="4"/>
      <c r="J196" s="4"/>
    </row>
    <row r="197" spans="1:10" x14ac:dyDescent="0.25">
      <c r="A197" s="24"/>
      <c r="B197" s="5"/>
      <c r="C197" s="5"/>
      <c r="D197" s="5"/>
      <c r="E197" s="5"/>
      <c r="F197" s="5"/>
      <c r="G197" s="4"/>
      <c r="H197" s="4"/>
      <c r="I197" s="4"/>
      <c r="J197" s="4"/>
    </row>
    <row r="198" spans="1:10" x14ac:dyDescent="0.25">
      <c r="A198" s="24"/>
      <c r="B198" s="5"/>
      <c r="C198" s="5"/>
      <c r="D198" s="5"/>
      <c r="E198" s="5"/>
      <c r="F198" s="5"/>
      <c r="G198" s="4"/>
      <c r="H198" s="4"/>
      <c r="I198" s="4"/>
      <c r="J198" s="4"/>
    </row>
    <row r="199" spans="1:10" x14ac:dyDescent="0.25">
      <c r="A199" s="24"/>
      <c r="B199" s="5"/>
      <c r="C199" s="5"/>
      <c r="D199" s="5"/>
      <c r="E199" s="5"/>
      <c r="F199" s="5"/>
      <c r="G199" s="4"/>
      <c r="H199" s="4"/>
      <c r="I199" s="4"/>
      <c r="J199" s="4"/>
    </row>
    <row r="200" spans="1:10" x14ac:dyDescent="0.25">
      <c r="A200" s="24"/>
      <c r="B200" s="5"/>
      <c r="C200" s="5"/>
      <c r="D200" s="5"/>
      <c r="E200" s="5"/>
      <c r="F200" s="5"/>
      <c r="G200" s="4"/>
      <c r="H200" s="4"/>
      <c r="I200" s="4"/>
      <c r="J200" s="4"/>
    </row>
    <row r="201" spans="1:10" x14ac:dyDescent="0.25">
      <c r="A201" s="24"/>
      <c r="B201" s="5"/>
      <c r="C201" s="5"/>
      <c r="D201" s="5"/>
      <c r="E201" s="5"/>
      <c r="F201" s="5"/>
      <c r="G201" s="4"/>
      <c r="H201" s="4"/>
      <c r="I201" s="4"/>
      <c r="J201" s="4"/>
    </row>
    <row r="202" spans="1:10" x14ac:dyDescent="0.25">
      <c r="A202" s="24"/>
      <c r="B202" s="5"/>
      <c r="C202" s="5"/>
      <c r="D202" s="5"/>
      <c r="E202" s="5"/>
      <c r="F202" s="5"/>
      <c r="G202" s="4"/>
      <c r="H202" s="4"/>
      <c r="I202" s="4"/>
      <c r="J202" s="4"/>
    </row>
    <row r="203" spans="1:10" x14ac:dyDescent="0.25">
      <c r="A203" s="24"/>
      <c r="B203" s="5"/>
      <c r="C203" s="5"/>
      <c r="D203" s="5"/>
      <c r="E203" s="5"/>
      <c r="F203" s="5"/>
      <c r="G203" s="4"/>
      <c r="H203" s="4"/>
      <c r="I203" s="4"/>
      <c r="J203" s="4"/>
    </row>
    <row r="204" spans="1:10" x14ac:dyDescent="0.25">
      <c r="A204" s="24"/>
      <c r="B204" s="5"/>
      <c r="C204" s="5"/>
      <c r="D204" s="5"/>
      <c r="E204" s="5"/>
      <c r="F204" s="5"/>
      <c r="G204" s="4"/>
      <c r="H204" s="4"/>
      <c r="I204" s="4"/>
      <c r="J204" s="4"/>
    </row>
  </sheetData>
  <mergeCells count="43">
    <mergeCell ref="A158:J158"/>
    <mergeCell ref="A161:J161"/>
    <mergeCell ref="A170:J170"/>
    <mergeCell ref="A164:J164"/>
    <mergeCell ref="A175:J175"/>
    <mergeCell ref="A167:J167"/>
    <mergeCell ref="A142:J142"/>
    <mergeCell ref="A147:J147"/>
    <mergeCell ref="A149:J149"/>
    <mergeCell ref="A153:J153"/>
    <mergeCell ref="A155:J155"/>
    <mergeCell ref="A96:J96"/>
    <mergeCell ref="A110:J110"/>
    <mergeCell ref="A1:J1"/>
    <mergeCell ref="A5:A6"/>
    <mergeCell ref="B5:E5"/>
    <mergeCell ref="G5:J5"/>
    <mergeCell ref="A7:J7"/>
    <mergeCell ref="A104:J104"/>
    <mergeCell ref="A107:J107"/>
    <mergeCell ref="A75:J75"/>
    <mergeCell ref="A139:J139"/>
    <mergeCell ref="A118:J118"/>
    <mergeCell ref="A121:J121"/>
    <mergeCell ref="A128:J128"/>
    <mergeCell ref="A131:J131"/>
    <mergeCell ref="A124:J124"/>
    <mergeCell ref="A113:J113"/>
    <mergeCell ref="K5:K6"/>
    <mergeCell ref="A68:J68"/>
    <mergeCell ref="A37:J37"/>
    <mergeCell ref="A59:J59"/>
    <mergeCell ref="A101:J101"/>
    <mergeCell ref="A9:J9"/>
    <mergeCell ref="A44:J44"/>
    <mergeCell ref="A19:J19"/>
    <mergeCell ref="A11:J11"/>
    <mergeCell ref="A22:J22"/>
    <mergeCell ref="A41:J41"/>
    <mergeCell ref="A55:J55"/>
    <mergeCell ref="A27:J27"/>
    <mergeCell ref="A62:J62"/>
    <mergeCell ref="A65:J65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J43"/>
    </sheetView>
  </sheetViews>
  <sheetFormatPr defaultRowHeight="15" x14ac:dyDescent="0.25"/>
  <cols>
    <col min="1" max="4" width="9.140625" customWidth="1"/>
  </cols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2021-01-13T07:36:17Z</dcterms:modified>
</cp:coreProperties>
</file>